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65" windowWidth="19440" windowHeight="15435" tabRatio="745" activeTab="3"/>
  </bookViews>
  <sheets>
    <sheet name="CAPACITATE TEHNICA - DETALIAT" sheetId="1" r:id="rId1"/>
    <sheet name="CAPACITATE TEHNICA CENTRALIZAT" sheetId="2" r:id="rId2"/>
    <sheet name="Resurse umane" sheetId="3" r:id="rId3"/>
    <sheet name="Logistica" sheetId="4" r:id="rId4"/>
    <sheet name="CALITATE - 2a -  ISO" sheetId="5" r:id="rId5"/>
    <sheet name="CALITATE -2b - CE" sheetId="6" r:id="rId6"/>
    <sheet name="OFERTA" sheetId="7" r:id="rId7"/>
  </sheets>
  <definedNames>
    <definedName name="_xlnm.Print_Titles" localSheetId="4">'CALITATE - 2a -  ISO'!$1:$1</definedName>
    <definedName name="_xlnm.Print_Titles" localSheetId="6">'OFERTA'!$1:$1</definedName>
  </definedNames>
  <calcPr fullCalcOnLoad="1"/>
</workbook>
</file>

<file path=xl/sharedStrings.xml><?xml version="1.0" encoding="utf-8"?>
<sst xmlns="http://schemas.openxmlformats.org/spreadsheetml/2006/main" count="1202" uniqueCount="421">
  <si>
    <t>LOGISTICA</t>
  </si>
  <si>
    <t>website</t>
  </si>
  <si>
    <t>Cunoscand prevederile art.292 din Codul Penal referitor la falsul in declaratii, declar pe propria raspundere urmatoarele :</t>
  </si>
  <si>
    <t xml:space="preserve">Toate datele de mai sus sunt conform cu realitatea </t>
  </si>
  <si>
    <t>REPREZENTANT LEGAL</t>
  </si>
  <si>
    <t>Punctaj norme</t>
  </si>
  <si>
    <t>Punctaj furnizor</t>
  </si>
  <si>
    <t>semnatura si stampila</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</si>
  <si>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</si>
  <si>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</si>
  <si>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medici:</t>
  </si>
  <si>
    <r>
      <t>NOT</t>
    </r>
    <r>
      <rPr>
        <i/>
        <sz val="9"/>
        <rFont val="ArialMT"/>
        <family val="0"/>
      </rPr>
      <t>Ă</t>
    </r>
    <r>
      <rPr>
        <i/>
        <sz val="9"/>
        <rFont val="Arial"/>
        <family val="2"/>
      </rPr>
      <t>: Se acord</t>
    </r>
    <r>
      <rPr>
        <i/>
        <sz val="9"/>
        <rFont val="ArialMT"/>
        <family val="0"/>
      </rPr>
      <t xml:space="preserve">ă </t>
    </r>
    <r>
      <rPr>
        <i/>
        <sz val="9"/>
        <rFont val="Arial"/>
        <family val="2"/>
      </rPr>
      <t>punctaj pentru fiecare persoan</t>
    </r>
    <r>
      <rPr>
        <i/>
        <sz val="9"/>
        <rFont val="ArialMT"/>
        <family val="0"/>
      </rPr>
      <t xml:space="preserve">ă </t>
    </r>
    <r>
      <rPr>
        <i/>
        <sz val="9"/>
        <rFont val="Arial"/>
        <family val="2"/>
      </rPr>
      <t>încadrat</t>
    </r>
    <r>
      <rPr>
        <i/>
        <sz val="9"/>
        <rFont val="ArialMT"/>
        <family val="0"/>
      </rPr>
      <t xml:space="preserve">ă </t>
    </r>
    <r>
      <rPr>
        <i/>
        <sz val="9"/>
        <rFont val="Arial"/>
        <family val="2"/>
      </rPr>
      <t>cu norm</t>
    </r>
    <r>
      <rPr>
        <i/>
        <sz val="9"/>
        <rFont val="ArialMT"/>
        <family val="0"/>
      </rPr>
      <t xml:space="preserve">ă </t>
    </r>
    <r>
      <rPr>
        <i/>
        <sz val="9"/>
        <rFont val="Arial"/>
        <family val="2"/>
      </rPr>
      <t>întreag</t>
    </r>
    <r>
      <rPr>
        <i/>
        <sz val="9"/>
        <rFont val="ArialMT"/>
        <family val="0"/>
      </rPr>
      <t>ă</t>
    </r>
    <r>
      <rPr>
        <i/>
        <sz val="9"/>
        <rFont val="Arial"/>
        <family val="2"/>
      </rPr>
      <t>. Pentru cei încadraţi cu contract de muncă cu timp parţial lucrat se acordă punctaj proporţional cu fracţiunea de normă.</t>
    </r>
  </si>
  <si>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</si>
  <si>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nume, prenume, semnatura</t>
  </si>
  <si>
    <t>chimisti:</t>
  </si>
  <si>
    <t>farmacisti:</t>
  </si>
  <si>
    <t>asistenti medicali de labiratoe</t>
  </si>
  <si>
    <t>cercetatori stintiifici</t>
  </si>
  <si>
    <r>
      <t xml:space="preserve">1. medic primar de specialitate </t>
    </r>
    <r>
      <rPr>
        <b/>
        <sz val="10"/>
        <rFont val="Arial"/>
        <family val="2"/>
      </rPr>
      <t>40 puncte;</t>
    </r>
  </si>
  <si>
    <r>
      <t>2. medic specialist</t>
    </r>
    <r>
      <rPr>
        <b/>
        <sz val="10"/>
        <rFont val="Arial"/>
        <family val="2"/>
      </rPr>
      <t xml:space="preserve"> 30 puncte;</t>
    </r>
  </si>
  <si>
    <r>
      <t xml:space="preserve">3. chimişti medicali, biologi medicali, biochimişti medicali, principali </t>
    </r>
    <r>
      <rPr>
        <b/>
        <sz val="10"/>
        <rFont val="Arial"/>
        <family val="2"/>
      </rPr>
      <t>25 puncte;</t>
    </r>
  </si>
  <si>
    <r>
      <t>4. chimişti medicali, biologi medicali, biochimişti medicali,specialişti</t>
    </r>
    <r>
      <rPr>
        <b/>
        <sz val="10"/>
        <rFont val="Arial"/>
        <family val="2"/>
      </rPr>
      <t xml:space="preserve"> 20 puncte;</t>
    </r>
  </si>
  <si>
    <r>
      <t xml:space="preserve">5. chimişti, biologi, biochimişti </t>
    </r>
    <r>
      <rPr>
        <b/>
        <sz val="10"/>
        <rFont val="Arial"/>
        <family val="2"/>
      </rPr>
      <t>15 puncte;</t>
    </r>
  </si>
  <si>
    <r>
      <t xml:space="preserve">6. farmacist </t>
    </r>
    <r>
      <rPr>
        <b/>
        <sz val="10"/>
        <rFont val="Arial"/>
        <family val="2"/>
      </rPr>
      <t>12 puncte;</t>
    </r>
  </si>
  <si>
    <r>
      <t xml:space="preserve">7. asistenţi medicali de laborator cu studii superioare </t>
    </r>
    <r>
      <rPr>
        <b/>
        <sz val="10"/>
        <rFont val="Arial"/>
        <family val="2"/>
      </rPr>
      <t>10 puncte;</t>
    </r>
  </si>
  <si>
    <r>
      <t xml:space="preserve">8. asistenţi medicali de laborator fără studii superioare </t>
    </r>
    <r>
      <rPr>
        <b/>
        <sz val="10"/>
        <rFont val="Arial"/>
        <family val="2"/>
      </rPr>
      <t>8 puncte.</t>
    </r>
  </si>
  <si>
    <r>
      <t xml:space="preserve">9. cercetător științific CP 1 și CP 2 în anatomie-patologică </t>
    </r>
    <r>
      <rPr>
        <b/>
        <sz val="10"/>
        <rFont val="Arial"/>
        <family val="2"/>
      </rPr>
      <t>40 puncte</t>
    </r>
  </si>
  <si>
    <r>
      <t xml:space="preserve">10. cercetător științific CP 3 și CS în anatomie-patologică </t>
    </r>
    <r>
      <rPr>
        <b/>
        <sz val="10"/>
        <rFont val="Arial"/>
        <family val="2"/>
      </rPr>
      <t>30 puncte</t>
    </r>
  </si>
  <si>
    <r>
      <t xml:space="preserve">11. asistenți de cecetare științifică în anatomie-patologică </t>
    </r>
    <r>
      <rPr>
        <b/>
        <sz val="10"/>
        <rFont val="Arial"/>
        <family val="2"/>
      </rPr>
      <t>25 puncte</t>
    </r>
  </si>
  <si>
    <t>1. transmiterea rezultatelor analizelor de laborator la medicul care a recomandat analizele în maximum 24 de ore:</t>
  </si>
  <si>
    <t>Sistem electronic securizat de consultare a rezultatelor pe Internet</t>
  </si>
  <si>
    <t>Direct medicului</t>
  </si>
  <si>
    <t>Furnizor de servicii medicale paraclinice -laborator de analize medicale</t>
  </si>
  <si>
    <t>Punct de lucru ¹)</t>
  </si>
  <si>
    <t>FORMULAR PRIVIND PERSONALUL PERSONAL MEDICO -SANITAR</t>
  </si>
  <si>
    <t xml:space="preserve">Nr. Crt. </t>
  </si>
  <si>
    <t xml:space="preserve">CNP </t>
  </si>
  <si>
    <t xml:space="preserve">BI/CI </t>
  </si>
  <si>
    <t xml:space="preserve">Certificat membru CMR/CMDR </t>
  </si>
  <si>
    <t xml:space="preserve">Asigurare de răspundere civilă </t>
  </si>
  <si>
    <t xml:space="preserve">Contract**) </t>
  </si>
  <si>
    <t>PROGRAM DE LUCRU</t>
  </si>
  <si>
    <t xml:space="preserve">Cod parafa </t>
  </si>
  <si>
    <t xml:space="preserve">Specialitatea / Compe-tenţa </t>
  </si>
  <si>
    <t xml:space="preserve">Specialitatea / Competenţa * </t>
  </si>
  <si>
    <t xml:space="preserve">Serie şi nr. </t>
  </si>
  <si>
    <t xml:space="preserve">Serie </t>
  </si>
  <si>
    <t xml:space="preserve">Nr </t>
  </si>
  <si>
    <t xml:space="preserve">Data eliberării </t>
  </si>
  <si>
    <t xml:space="preserve">Data expirarii </t>
  </si>
  <si>
    <t xml:space="preserve">Nr. </t>
  </si>
  <si>
    <t xml:space="preserve">Valabilă până la </t>
  </si>
  <si>
    <t xml:space="preserve">Nr. contract </t>
  </si>
  <si>
    <t xml:space="preserve">Tip contrac t </t>
  </si>
  <si>
    <t>LU</t>
  </si>
  <si>
    <t>MA</t>
  </si>
  <si>
    <t>MI</t>
  </si>
  <si>
    <t>JO</t>
  </si>
  <si>
    <t>VI</t>
  </si>
  <si>
    <t xml:space="preserve">*) se completează în situaţia în care un medic are mai multe specialităţi paraclinice confirmate prin ordin al ministrului sănătăţii </t>
  </si>
  <si>
    <t>Total medici =</t>
  </si>
  <si>
    <t xml:space="preserve">Nume si prenume </t>
  </si>
  <si>
    <t xml:space="preserve">ALP/Certificat membru asociaţie profesională </t>
  </si>
  <si>
    <t>STUDII SUPERIOARE</t>
  </si>
  <si>
    <t xml:space="preserve">Seri e </t>
  </si>
  <si>
    <t xml:space="preserve">Valabi lă până la </t>
  </si>
  <si>
    <t>DA/NU</t>
  </si>
  <si>
    <t xml:space="preserve">Total asistenţi medicali de laborator = </t>
  </si>
  <si>
    <t xml:space="preserve">CHIMIŞTI </t>
  </si>
  <si>
    <t xml:space="preserve">Nr Crt. </t>
  </si>
  <si>
    <t xml:space="preserve">CN P </t>
  </si>
  <si>
    <t xml:space="preserve">Contract **) </t>
  </si>
  <si>
    <t xml:space="preserve">Cod parafa (după caz) </t>
  </si>
  <si>
    <t>Total chimişti =</t>
  </si>
  <si>
    <t>BIOLOGI</t>
  </si>
  <si>
    <t>Total biologi =</t>
  </si>
  <si>
    <t xml:space="preserve">Grad profesional </t>
  </si>
  <si>
    <t xml:space="preserve">Tip contract </t>
  </si>
  <si>
    <t>ANEXA 18 B</t>
  </si>
  <si>
    <t>MEDICI / CERCETATORI STIINTIFICI</t>
  </si>
  <si>
    <t>ASISTENŢI MEDICALI DE LABORATOR / ASISTENTI DE CERCETARE STIINTIFICA</t>
  </si>
  <si>
    <t>BIOCHIMISTI</t>
  </si>
  <si>
    <t>Total biochimisti =</t>
  </si>
  <si>
    <t xml:space="preserve">În situaţia în care furnizorul are mai multe puncte de lucru pentru care solicită încheierea contractului cu casa de asigurări de sănătate, se întocmesc  tabele distincte pentru personalul aferent. </t>
  </si>
  <si>
    <t>2.9021_1</t>
  </si>
  <si>
    <t>Examen histopatologic procedura completa HE*(1-3 blocuri) *7)</t>
  </si>
  <si>
    <t>2.9021_2</t>
  </si>
  <si>
    <t>Examen histopatologic procedura completa HE*(4-6 blocuri) *7)</t>
  </si>
  <si>
    <t>2.9010_1</t>
  </si>
  <si>
    <t>2.9010_2</t>
  </si>
  <si>
    <t>Citodiagnostic sputa prin incluzii la parafina (1-3 blocuri)</t>
  </si>
  <si>
    <t>Examen citologic cervico-vaginal Babes-Papanicolau</t>
  </si>
  <si>
    <t>Citodiagnostic lichid de punctie</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</si>
  <si>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</si>
  <si>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</si>
  <si>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</si>
  <si>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</si>
  <si>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</si>
  <si>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</si>
  <si>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</si>
  <si>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</si>
  <si>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</si>
  <si>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</si>
  <si>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</si>
  <si>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</si>
  <si>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</si>
  <si>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</si>
  <si>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</si>
  <si>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</si>
  <si>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</si>
  <si>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</si>
  <si>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</si>
  <si>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</si>
  <si>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Uree serică *1)</t>
  </si>
  <si>
    <t>Acid uric seric *1)</t>
  </si>
  <si>
    <r>
      <t xml:space="preserve">Creatinină serică *1), </t>
    </r>
    <r>
      <rPr>
        <b/>
        <sz val="10"/>
        <rFont val="Arial"/>
        <family val="2"/>
      </rPr>
      <t>**)</t>
    </r>
  </si>
  <si>
    <t>Bilirubină totală *1)</t>
  </si>
  <si>
    <t>Bilirubină directă *1)</t>
  </si>
  <si>
    <t>2.1020</t>
  </si>
  <si>
    <t>Glicemie *1)</t>
  </si>
  <si>
    <t>Colesterol seric total *1)</t>
  </si>
  <si>
    <t>HDL colesterol *1)</t>
  </si>
  <si>
    <t>LDL colesterol *1)</t>
  </si>
  <si>
    <t>Trigliceride serice *1)</t>
  </si>
  <si>
    <t>TGP *1)</t>
  </si>
  <si>
    <t>TGO *1)</t>
  </si>
  <si>
    <t>Creatinkinaza CK</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</si>
  <si>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</si>
  <si>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</si>
  <si>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</si>
  <si>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</si>
  <si>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</si>
  <si>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</si>
  <si>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</si>
  <si>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</si>
  <si>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</si>
  <si>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</si>
  <si>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</si>
  <si>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</si>
  <si>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</si>
  <si>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</si>
  <si>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</si>
  <si>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</si>
  <si>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</si>
  <si>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</si>
  <si>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</si>
  <si>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</si>
  <si>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</si>
  <si>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</si>
  <si>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</si>
  <si>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</si>
  <si>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</si>
  <si>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</si>
  <si>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</si>
  <si>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</si>
  <si>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</si>
  <si>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</si>
  <si>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</si>
  <si>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</si>
  <si>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</si>
  <si>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</si>
  <si>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</si>
  <si>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</si>
  <si>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</si>
  <si>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</si>
  <si>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</si>
  <si>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</si>
  <si>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</si>
  <si>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</si>
  <si>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</si>
  <si>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</si>
  <si>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</si>
  <si>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</si>
  <si>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</si>
  <si>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</si>
  <si>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</si>
  <si>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</si>
  <si>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</si>
  <si>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</si>
  <si>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</si>
  <si>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</si>
  <si>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Coprocultură*1) Examen microscopic nativ si colorat, cultură și identificare bacteriana</t>
  </si>
  <si>
    <t>2.5012_1</t>
  </si>
  <si>
    <t>Examen micologic materii fecale - Examen microscopic nativ si colorat, cultură și identificare fungica</t>
  </si>
  <si>
    <t>2.5100</t>
  </si>
  <si>
    <t>Examen coproparazitologic *1)</t>
  </si>
  <si>
    <t>Depistare hemoragii oculte*1)</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</si>
  <si>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</si>
  <si>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</si>
  <si>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</si>
  <si>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</si>
  <si>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</si>
  <si>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</si>
  <si>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</si>
  <si>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</si>
  <si>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</si>
  <si>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</si>
  <si>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</si>
  <si>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</si>
  <si>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</si>
  <si>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</si>
  <si>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</si>
  <si>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</si>
  <si>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</si>
  <si>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</si>
  <si>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</si>
  <si>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Examen histopatologic procedura completa HE* si coloratii speciale (1-3 blocuri) *7)</t>
  </si>
  <si>
    <t>Examen histopatologic procedura completa HE* si coloratii speciale (4-6 blocuri) *7)</t>
  </si>
  <si>
    <t>2.9030</t>
  </si>
  <si>
    <t>Teste imunohistochimice *)/set</t>
  </si>
  <si>
    <t>2.9022</t>
  </si>
  <si>
    <t>2.9160</t>
  </si>
  <si>
    <t>2.9025</t>
  </si>
  <si>
    <t>TOTAL</t>
  </si>
  <si>
    <t>X</t>
  </si>
  <si>
    <t>Note:</t>
  </si>
  <si>
    <t>Furnizorul nu va completa campurile colorate!</t>
  </si>
  <si>
    <t>Numarul de analize acreditate trebuie sa fie minim 43</t>
  </si>
  <si>
    <t>Criteriul de calitate - subcriteriul "Participare la schemele de testarea a competentei"</t>
  </si>
  <si>
    <t>punctaj/ participare</t>
  </si>
  <si>
    <r>
      <t>Organizator 1</t>
    </r>
    <r>
      <rPr>
        <b/>
        <sz val="12"/>
        <rFont val="Calibri"/>
        <family val="0"/>
      </rPr>
      <t>⁴</t>
    </r>
  </si>
  <si>
    <r>
      <t>Organizator 2</t>
    </r>
    <r>
      <rPr>
        <b/>
        <sz val="12"/>
        <rFont val="Calibri"/>
        <family val="0"/>
      </rPr>
      <t>⁴</t>
    </r>
  </si>
  <si>
    <r>
      <t>Organizator 3</t>
    </r>
    <r>
      <rPr>
        <b/>
        <sz val="12"/>
        <rFont val="Calibri"/>
        <family val="0"/>
      </rPr>
      <t>⁴</t>
    </r>
  </si>
  <si>
    <r>
      <t>Numar participari</t>
    </r>
    <r>
      <rPr>
        <b/>
        <sz val="12"/>
        <rFont val="Calibri"/>
        <family val="0"/>
      </rPr>
      <t>*</t>
    </r>
  </si>
  <si>
    <t>Lunile de participare</t>
  </si>
  <si>
    <t>Total</t>
  </si>
  <si>
    <t>¹</t>
  </si>
  <si>
    <t>²</t>
  </si>
  <si>
    <t>³</t>
  </si>
  <si>
    <t>⁴</t>
  </si>
  <si>
    <t>*</t>
  </si>
  <si>
    <t>**</t>
  </si>
  <si>
    <t>FURNIZOR</t>
  </si>
  <si>
    <t>LABORATOR SI ANATOMIE PATOLOGICA</t>
  </si>
  <si>
    <t>NR.
CRT</t>
  </si>
  <si>
    <t>Grupa analize</t>
  </si>
  <si>
    <t>ANALIZE MEDICALE DE LABORATOR</t>
  </si>
  <si>
    <t>tarif decontat de casa de asigurari - lei</t>
  </si>
  <si>
    <t>VALOARE TOTALA ESTIMATA</t>
  </si>
  <si>
    <t>Hematologie</t>
  </si>
  <si>
    <t>Biochimie- serica si urinara</t>
  </si>
  <si>
    <t>Imunologie</t>
  </si>
  <si>
    <t>2.32710</t>
  </si>
  <si>
    <t>Exudat faringian</t>
  </si>
  <si>
    <t>Examen urina</t>
  </si>
  <si>
    <t>Examene materii fecale</t>
  </si>
  <si>
    <t>2.50120_1</t>
  </si>
  <si>
    <t>Examene din secretii vaginale</t>
  </si>
  <si>
    <t>Examene din secretii uretrale</t>
  </si>
  <si>
    <t>Examene din secretii otice</t>
  </si>
  <si>
    <t>Examene din secretii nazale</t>
  </si>
  <si>
    <t>Examene din secretii conjunctivale</t>
  </si>
  <si>
    <t>Examene din colectie purulenta</t>
  </si>
  <si>
    <t>Testarea sensibilitatii la substante antimicrobiene si antifungice</t>
  </si>
  <si>
    <t>Examinari histopatologice si citologice</t>
  </si>
  <si>
    <t>Se va completa numarul  estimat pentru tipurile de investigatii care se propun pentru contractare.</t>
  </si>
  <si>
    <t>Reprezentant legal furnizor de servicii medicale</t>
  </si>
  <si>
    <t>Observatii:</t>
  </si>
  <si>
    <t>NOTA 1:</t>
  </si>
  <si>
    <t xml:space="preserve">*) Un set cuprinde 1- 4 teste și se decontează maxim 2 seturi; se efectuează la recomandarea medicilor de specialitate din specialităţile oncologie şi hematologie </t>
  </si>
  <si>
    <t>sau fără recomandarea medicului specialist pe răspunderea medicului de pe anatomie patologica atunci cand apreciaza necesar pentru stabilirea diagnosticului.</t>
  </si>
  <si>
    <t xml:space="preserve">**) Laboratoarele înscriu pe buletinele de analiză rata estimată a filtrării glomerulare (eRGF) prin formula CKD-EPI 2009 la fiecare determinare a creatininei </t>
  </si>
  <si>
    <t xml:space="preserve">serice, pentru asigurații care au evidențiat pe biletul de trimitere pentru investigații paraclinice că aceasta este evidentiat –management de caz pentru boala </t>
  </si>
  <si>
    <t xml:space="preserve">cronică de rinichi. În situația în care pe buletinele de analiză ale pacienților cu management de caz, nu este înscrisă rata estimată a filtrării glomerulare (eRGF), </t>
  </si>
  <si>
    <t>investigația nu se decontează de casa de asigurări de sănătate.</t>
  </si>
  <si>
    <t>*1) Investigații paraclinice ce pot fi recomandate de medicii de familie.</t>
  </si>
  <si>
    <t>*2) Investigaţii paraclinice ce pot fi recomandate şi de medicii de familie numai pentru gravide si contacţii cazurilor diagnosticate de medicii de specialitate.</t>
  </si>
  <si>
    <t xml:space="preserve">*3) Se decontează numai dacă este efectuat de medicul de laborator sau de specialişti cu studii superioare nemedicale care au specializare în hematologie </t>
  </si>
  <si>
    <t>în cazul în care hemoleucograma completă prezintă modificări de parametri, fără recomandarea medicului specialist sau de familie, pe răspunderea medicului de laborator.</t>
  </si>
  <si>
    <t>*4) Se decontează numai în cazul în care VDRL sau RPR este pozitiv, fără recomandarea medicului de familie sau specialist, pe răspunderea medicului de laborator.</t>
  </si>
  <si>
    <t xml:space="preserve">*5) Se decontează numai în cazul în care cultura este pozitivă, fără recomandarea medicului de familie sau specialist, pe răspunderea medicului de laborator; </t>
  </si>
  <si>
    <t>se deconteaza o antibiograma/ antifungigrama , dupa caz, pentru fiecare din culturile pozitive identificate</t>
  </si>
  <si>
    <t xml:space="preserve">*6) Se recomandă pentru bolnavii cu afecţiuni oncologice, de către medicii de specialitate din specialităţile clinice oncologie şi hematologie și </t>
  </si>
  <si>
    <t>de către medicii de specialitate urologie pentru diagnosticul diferențial al cancerului de prostată. Se deconteaza numai pentru valori determinate ale</t>
  </si>
  <si>
    <t>PSA cuprinse intre 4-10 nanograme/ml sau intre 4 – 10 micrograme/litru fara recomandarea medicului de familie sau de specialitate, pe raspunderea medicului de laborator.</t>
  </si>
  <si>
    <t>*7) Tariful cuprinde bloc inclus la parafina, sectionare, colorare hematoxilin-eozina si diagnostic histopatologic</t>
  </si>
  <si>
    <t xml:space="preserve">*8) Investigații paraclinice ce pot fi recomandate de medicii de familie, pentru asigurații care au evidențiat pe biletul de trimitere pentru investigații paraclinice </t>
  </si>
  <si>
    <t>management de caz pentru HTA, dislipidemie, diabet zaharat tip 2, astm bronşic, boala cronică respiratorie obstructivă (BPOC) și boala cronică de rinichi, după caz.</t>
  </si>
  <si>
    <r>
      <rPr>
        <b/>
        <sz val="8"/>
        <rFont val="Arial"/>
        <family val="2"/>
      </rPr>
      <t>NOTA 2</t>
    </r>
    <r>
      <rPr>
        <sz val="8"/>
        <rFont val="Arial"/>
        <family val="2"/>
      </rPr>
      <t>: Pentru culturile bacteriene si fungice, pretul include toate etapele diagnosticului: examene microscopice, cultura si identificare.</t>
    </r>
  </si>
  <si>
    <r>
      <rPr>
        <b/>
        <sz val="8"/>
        <rFont val="Arial"/>
        <family val="2"/>
      </rPr>
      <t>NOTA 3</t>
    </r>
    <r>
      <rPr>
        <sz val="8"/>
        <rFont val="Arial"/>
        <family val="2"/>
      </rPr>
      <t xml:space="preserve">: Toate examinările histopatologice si citologice (cu exceptia testelor imunohistochimice) din pachetul de baza din ambulatoriu se efectueaza numai pentru </t>
    </r>
  </si>
  <si>
    <t>probele recoltate in cabinetele de specialitate din ambulatoriu; din piesele recoltate din ambulatoriu pot fi prelevate maxim 6 blocuri.</t>
  </si>
  <si>
    <r>
      <rPr>
        <b/>
        <sz val="8"/>
        <rFont val="Arial"/>
        <family val="2"/>
      </rPr>
      <t>NOTA 4:</t>
    </r>
    <r>
      <rPr>
        <sz val="8"/>
        <rFont val="Arial"/>
        <family val="2"/>
      </rPr>
      <t xml:space="preserve"> Investigațiile paraclinice – analize de laborator recomandate de medicul de familie urmare a consultațiilor preventive pentru copii cu vârsta cuprinsă între 2 și 18 ani, </t>
    </r>
  </si>
  <si>
    <t xml:space="preserve">LABORATOR </t>
  </si>
  <si>
    <t xml:space="preserve">CAPACITATE TEHNICA </t>
  </si>
  <si>
    <t>NR. 
CRT</t>
  </si>
  <si>
    <t>PUNCT DE LUCRU</t>
  </si>
  <si>
    <r>
      <t xml:space="preserve">Compartiment (MORFOLOGIE, HEMOSTAZA, IMUNOHEMATOLOGIE, </t>
    </r>
    <r>
      <rPr>
        <b/>
        <sz val="10"/>
        <color indexed="36"/>
        <rFont val="Arial"/>
        <family val="2"/>
      </rPr>
      <t>VSH</t>
    </r>
    <r>
      <rPr>
        <b/>
        <sz val="10"/>
        <rFont val="Arial"/>
        <family val="2"/>
      </rPr>
      <t>,MICROBIOLOGIE, BIOCHIMIE,IONI, ELECTROFOREZA, URINA,SEROLOGIE,IMUNOLOGIE,  CITOLOGIE, HISTOPATOLOGIE)</t>
    </r>
  </si>
  <si>
    <t>Contract detinere (tip,nr.,data)</t>
  </si>
  <si>
    <t>numar/ serie aparat</t>
  </si>
  <si>
    <t>DENUMIRE 
APARAT</t>
  </si>
  <si>
    <t>AN
FABRICATIE</t>
  </si>
  <si>
    <t>Nr. PARAMETRII/ POZITII (hematologie-morfologie /vsh)</t>
  </si>
  <si>
    <t>NUMAR TESTE/ ORA (hematologie, biochimie-automate, imunologie sisteme speciale-automate)</t>
  </si>
  <si>
    <r>
      <t xml:space="preserve">Are 5 DIFF - DA </t>
    </r>
    <r>
      <rPr>
        <sz val="10"/>
        <rFont val="Arial"/>
        <family val="0"/>
      </rPr>
      <t>sau</t>
    </r>
    <r>
      <rPr>
        <b/>
        <sz val="10"/>
        <rFont val="Arial"/>
        <family val="2"/>
      </rPr>
      <t xml:space="preserve"> NU (HEMATOLOGIE)</t>
    </r>
  </si>
  <si>
    <r>
      <t xml:space="preserve">ARE modul laser flowcitometric - DA </t>
    </r>
    <r>
      <rPr>
        <b/>
        <i/>
        <sz val="10"/>
        <rFont val="Arial"/>
        <family val="2"/>
      </rPr>
      <t>sau</t>
    </r>
    <r>
      <rPr>
        <b/>
        <sz val="10"/>
        <rFont val="Arial"/>
        <family val="2"/>
      </rPr>
      <t xml:space="preserve"> NU (HEMATOLOGIE)</t>
    </r>
  </si>
  <si>
    <r>
      <t>semiautomat</t>
    </r>
    <r>
      <rPr>
        <b/>
        <sz val="10"/>
        <rFont val="Arial"/>
        <family val="2"/>
      </rPr>
      <t xml:space="preserve"> </t>
    </r>
    <r>
      <rPr>
        <b/>
        <sz val="12"/>
        <rFont val="Arial"/>
        <family val="2"/>
      </rPr>
      <t>SA</t>
    </r>
    <r>
      <rPr>
        <b/>
        <sz val="10"/>
        <rFont val="Arial"/>
        <family val="2"/>
      </rPr>
      <t xml:space="preserve"> </t>
    </r>
    <r>
      <rPr>
        <sz val="10"/>
        <rFont val="Arial"/>
        <family val="0"/>
      </rPr>
      <t>(pentru hemostaza, biochimie,ioni,electroforeza,imunologie, analizoare urina) sau complet automat</t>
    </r>
    <r>
      <rPr>
        <b/>
        <sz val="10"/>
        <rFont val="Arial"/>
        <family val="2"/>
      </rPr>
      <t xml:space="preserve"> </t>
    </r>
    <r>
      <rPr>
        <b/>
        <sz val="12"/>
        <rFont val="Arial"/>
        <family val="2"/>
      </rPr>
      <t xml:space="preserve">CA </t>
    </r>
    <r>
      <rPr>
        <sz val="10"/>
        <rFont val="Arial"/>
        <family val="0"/>
      </rPr>
      <t>(hemostaza.biochimie,imunologie,electroforeza,analizoare urina)</t>
    </r>
  </si>
  <si>
    <r>
      <rPr>
        <sz val="10"/>
        <rFont val="Arial"/>
        <family val="0"/>
      </rPr>
      <t>Are modul</t>
    </r>
    <r>
      <rPr>
        <b/>
        <sz val="10"/>
        <rFont val="Arial"/>
        <family val="2"/>
      </rPr>
      <t xml:space="preserve"> ioni- DA </t>
    </r>
    <r>
      <rPr>
        <sz val="10"/>
        <rFont val="Arial"/>
        <family val="0"/>
      </rPr>
      <t>sau</t>
    </r>
    <r>
      <rPr>
        <b/>
        <sz val="10"/>
        <rFont val="Arial"/>
        <family val="2"/>
      </rPr>
      <t xml:space="preserve"> NU</t>
    </r>
  </si>
  <si>
    <r>
      <t>METODA</t>
    </r>
    <r>
      <rPr>
        <sz val="10"/>
        <rFont val="Arial"/>
        <family val="0"/>
      </rPr>
      <t xml:space="preserve"> FOLOSITA </t>
    </r>
    <r>
      <rPr>
        <b/>
        <sz val="10"/>
        <rFont val="Arial"/>
        <family val="2"/>
      </rPr>
      <t>(pt. BIOCHIMIE , IMUNOLOGIE)</t>
    </r>
  </si>
  <si>
    <r>
      <rPr>
        <sz val="10"/>
        <rFont val="Arial"/>
        <family val="0"/>
      </rPr>
      <t>ALTE METODE FOLOSITE</t>
    </r>
    <r>
      <rPr>
        <b/>
        <sz val="10"/>
        <rFont val="Arial"/>
        <family val="2"/>
      </rPr>
      <t>- IMUNOLOGIE</t>
    </r>
  </si>
  <si>
    <r>
      <t xml:space="preserve">sistem </t>
    </r>
    <r>
      <rPr>
        <sz val="10"/>
        <rFont val="Arial"/>
        <family val="0"/>
      </rPr>
      <t>automatizat</t>
    </r>
    <r>
      <rPr>
        <b/>
        <sz val="10"/>
        <rFont val="Arial"/>
        <family val="2"/>
      </rPr>
      <t xml:space="preserve"> ELISA - </t>
    </r>
    <r>
      <rPr>
        <sz val="10"/>
        <rFont val="Arial"/>
        <family val="0"/>
      </rPr>
      <t>se trece</t>
    </r>
    <r>
      <rPr>
        <b/>
        <sz val="10"/>
        <rFont val="Arial"/>
        <family val="2"/>
      </rPr>
      <t xml:space="preserve"> nr de placi (1,2,4,6)</t>
    </r>
  </si>
  <si>
    <r>
      <rPr>
        <sz val="10"/>
        <rFont val="Arial"/>
        <family val="0"/>
      </rPr>
      <t>Microscopul are examinare in lumina polarizata</t>
    </r>
    <r>
      <rPr>
        <b/>
        <sz val="10"/>
        <rFont val="Arial"/>
        <family val="2"/>
      </rPr>
      <t xml:space="preserve"> UV-  DA </t>
    </r>
    <r>
      <rPr>
        <sz val="10"/>
        <rFont val="Arial"/>
        <family val="0"/>
      </rPr>
      <t>sau</t>
    </r>
    <r>
      <rPr>
        <b/>
        <sz val="10"/>
        <rFont val="Arial"/>
        <family val="2"/>
      </rPr>
      <t xml:space="preserve"> NU (citologie)</t>
    </r>
  </si>
  <si>
    <r>
      <t>Tip aparat/ instrument histopatologie</t>
    </r>
    <r>
      <rPr>
        <sz val="10"/>
        <rFont val="Arial"/>
        <family val="0"/>
      </rPr>
      <t xml:space="preserve"> (cf. pct.6 din anexa 19)</t>
    </r>
  </si>
  <si>
    <t xml:space="preserve">PUNCTAJ </t>
  </si>
  <si>
    <t>x</t>
  </si>
  <si>
    <t>Punct de lucru</t>
  </si>
  <si>
    <t>Compartiment laborator</t>
  </si>
  <si>
    <t>Nume, prenume personal cu studii superioare care lucreaza in compartiment</t>
  </si>
  <si>
    <t>Specialitatea*</t>
  </si>
  <si>
    <t>Biochimie</t>
  </si>
  <si>
    <t>Microbiologie</t>
  </si>
  <si>
    <t>Citologie</t>
  </si>
  <si>
    <t>Histopatologie</t>
  </si>
  <si>
    <t>*medic,biolog,chimist,biochimist ( o persoana poate figura la un singur compartiment)</t>
  </si>
  <si>
    <t xml:space="preserve">Obs. </t>
  </si>
  <si>
    <t>1.Compartimentul de microbiologie se refera pe de o parte la analizoarele de bacteriologie si pe de alta parte la cele 3 subcompartimente: bateriologie,micologie,parazitologie</t>
  </si>
  <si>
    <t>2. Prin metoda la biochimie se intelege turbidimetrie iar la imunologie-sisteme speciale: CLIA,ECLIA,MEIA,EIA,FPIA,REA,CMIA,EMIT,RAST,RIA,ELFA,TRACE,IFA</t>
  </si>
  <si>
    <t xml:space="preserve">Raspund de realitatea si exactitatea datelor, </t>
  </si>
  <si>
    <t xml:space="preserve">Reprezentant legal, </t>
  </si>
  <si>
    <t>IMUNOHEMATOLOGIE</t>
  </si>
  <si>
    <t xml:space="preserve">CRITERIUL DE EVALUARE AL RESURSELOR      </t>
  </si>
  <si>
    <t>CAPACITATE TEHNICĂ</t>
  </si>
  <si>
    <t xml:space="preserve">HEMATOLOGIE             </t>
  </si>
  <si>
    <t xml:space="preserve"> MORFOLOGIE </t>
  </si>
  <si>
    <t>a</t>
  </si>
  <si>
    <t>b</t>
  </si>
  <si>
    <t xml:space="preserve">HEMOSTAZĂ        </t>
  </si>
  <si>
    <t>MICROBIOLOGIE</t>
  </si>
  <si>
    <t>BACTERIOLOGIE</t>
  </si>
  <si>
    <t>MICOLOGIE</t>
  </si>
  <si>
    <t>ANALIZOR AUTOMAT DE  MICROBIO-</t>
  </si>
  <si>
    <t>LOGIE(bacteriolog.+micologie)</t>
  </si>
  <si>
    <t>PARAZITOLOGIE</t>
  </si>
  <si>
    <t>BIOCHIMIE SERICĂ</t>
  </si>
  <si>
    <t>Analizoare semiautomate</t>
  </si>
  <si>
    <t>Și URINARĂ</t>
  </si>
  <si>
    <t>Analizor de ioni</t>
  </si>
  <si>
    <t>a2</t>
  </si>
  <si>
    <t>Analizor automat biochimie</t>
  </si>
  <si>
    <t>a3</t>
  </si>
  <si>
    <t>Analizor semiautomat ptr. Electroforeză  b1</t>
  </si>
  <si>
    <t>Analizor automat ptr. Electroforeză</t>
  </si>
  <si>
    <t>b2</t>
  </si>
  <si>
    <t>Analizor semiautomat ptr.examen</t>
  </si>
  <si>
    <t>c1</t>
  </si>
  <si>
    <t>de urină</t>
  </si>
  <si>
    <t>Analizor automat ptr.examen de</t>
  </si>
  <si>
    <t>c2</t>
  </si>
  <si>
    <t>urină</t>
  </si>
  <si>
    <t>IMUNOLOGIE</t>
  </si>
  <si>
    <t>Serologie</t>
  </si>
  <si>
    <t>Metoda ELISA</t>
  </si>
  <si>
    <t>sistem automatizat ELISA</t>
  </si>
  <si>
    <t>Sisteme speciale</t>
  </si>
  <si>
    <t>sisteme speciale automate</t>
  </si>
  <si>
    <t>CITOLOGIE</t>
  </si>
  <si>
    <t>Microscop optic cu exam.în lumină polarizată</t>
  </si>
  <si>
    <t>Microscop optic fără examinare în lumină polarizată</t>
  </si>
  <si>
    <t>HISTOPATOLOGIE</t>
  </si>
  <si>
    <t>Reprezentant furnizor</t>
  </si>
  <si>
    <t xml:space="preserve">Reprezentant </t>
  </si>
  <si>
    <t>TOTAL PUNCTAJ CAPACITATE TEHNICA:</t>
  </si>
  <si>
    <t>VSH</t>
  </si>
  <si>
    <t>MORFOLOGIE</t>
  </si>
  <si>
    <t>HEMOSTAZA</t>
  </si>
  <si>
    <t>SEROLOGIE</t>
  </si>
  <si>
    <t>-</t>
  </si>
  <si>
    <t>METODA MANUALA</t>
  </si>
  <si>
    <t>MICROBIOLOGIE- ANTIBIOGRAMA</t>
  </si>
  <si>
    <t>MICROBIOLOGIE- ANTIFUNGIGRAMA</t>
  </si>
  <si>
    <t>MICROBIOLOGIE - PARAZITOLOGIE</t>
  </si>
  <si>
    <t>MICROBIOLOGIE-  IDENTIFICARE GERMENI</t>
  </si>
  <si>
    <t>MICROBIOLOGIE - MICOLOGIE-IDENTIFICARE MICELII</t>
  </si>
  <si>
    <t>sistem semiautomat ELISA</t>
  </si>
  <si>
    <t>a1</t>
  </si>
  <si>
    <t>sisteme speciale semiautom.           b1</t>
  </si>
  <si>
    <t>IMUNOLOGIE - ELISA SEMIAUTOMAT</t>
  </si>
  <si>
    <t>IMUNOLOGIE - ELISA AUTOMAT</t>
  </si>
  <si>
    <t>IMUNOLOGIE - SISTEME SPECIALE SEMIAUTOMAT</t>
  </si>
  <si>
    <t>IMUNOLOGIE - SISTEME SPECIALE AUTOMAT</t>
  </si>
  <si>
    <t>FURNIZOR:</t>
  </si>
  <si>
    <t>FISA LOGISTICA</t>
  </si>
  <si>
    <t>OFERTA INVESTIGATII PARACLINICE(numar si tipuri investigatii propuse pentru contractare)</t>
  </si>
  <si>
    <t xml:space="preserve">cod </t>
  </si>
  <si>
    <t>NR.INVESTIGATII ESTIMAT PENTRU PERIOADA APRILIE- DECEMBRIE 2017</t>
  </si>
  <si>
    <t>Feritină serică*1)</t>
  </si>
  <si>
    <t>Gama GT*1)</t>
  </si>
  <si>
    <t>Fosfor (fosfat seric) *9)</t>
  </si>
  <si>
    <t>*9) Investigatii paraclinice ce pot fi recomdandate de medicii de familie, pentru copiii cu grupa de varsta 2-5 ani inclusiv, in cadrul serviciilor medicale preventive.</t>
  </si>
  <si>
    <t xml:space="preserve">precum și pentru persoanele asimptomatice peste 18 ani, prevăzute la nota de la punctul 1.2.1, respectiv nota 1 de la punctul 1.2.1 din anexa 1 la ordin, </t>
  </si>
  <si>
    <t>respectiv nota 1 de la punctul 1.2.3. din anexa nr 1 la ordin,  se efectuează pe baza biletului de trimitere eliberat de medicul de familie;</t>
  </si>
  <si>
    <t xml:space="preserve"> biletul de trimitere se întocmește distinct pentru aceste investigații paraclinice și are completat câmpul corespunzător prevenției. </t>
  </si>
  <si>
    <t xml:space="preserve">Contravaloarea acestor investigații paraclinice se suportă de către furnizorii de servicii medicale paraclinice – analize medicale de laborator, </t>
  </si>
  <si>
    <t>aflați în relație contractuală cu casele de asigurări de sănătate.</t>
  </si>
  <si>
    <t xml:space="preserve">Denumire furnizor: </t>
  </si>
  <si>
    <r>
      <t>Scheme de testarea a competentei  2016</t>
    </r>
    <r>
      <rPr>
        <b/>
        <sz val="11"/>
        <rFont val="Calibri"/>
        <family val="2"/>
      </rPr>
      <t>¹</t>
    </r>
  </si>
  <si>
    <r>
      <t>punctaj obtinut</t>
    </r>
    <r>
      <rPr>
        <b/>
        <vertAlign val="superscript"/>
        <sz val="11"/>
        <rFont val="Calibri"/>
        <family val="2"/>
      </rPr>
      <t>3</t>
    </r>
  </si>
  <si>
    <r>
      <t>Scheme de testare a competentei 2017</t>
    </r>
    <r>
      <rPr>
        <b/>
        <sz val="11"/>
        <rFont val="Calibri"/>
        <family val="2"/>
      </rPr>
      <t>²</t>
    </r>
  </si>
  <si>
    <r>
      <t>Nr. analize 2017</t>
    </r>
    <r>
      <rPr>
        <b/>
        <sz val="12"/>
        <rFont val="Calibri"/>
        <family val="0"/>
      </rPr>
      <t xml:space="preserve">**  </t>
    </r>
  </si>
  <si>
    <t>nr. participari 2016</t>
  </si>
  <si>
    <t>total participari 2017</t>
  </si>
  <si>
    <t>Numar participari conform notificare MS</t>
  </si>
  <si>
    <t>Numar participari conform raport evaluare</t>
  </si>
  <si>
    <r>
      <t xml:space="preserve">Actele doveditoare pentru participarea la scheme de testare a competentei de cel putin 4 ori in anul 2016: </t>
    </r>
    <r>
      <rPr>
        <b/>
        <sz val="9"/>
        <rFont val="Calibri"/>
        <family val="2"/>
      </rPr>
      <t>Pe format de hartie</t>
    </r>
    <r>
      <rPr>
        <sz val="9"/>
        <rFont val="Calibri"/>
        <family val="2"/>
      </rPr>
      <t xml:space="preserve"> -  centralizator emis de organizatorii schemelor de testare a competentei pentru toti analitii la care laboratorul a participat in anul anterior,  facturi emise de organizatorii schemelor de testare a competentei si dovezi ale platilor efectuate, notificare Ministerul Sanatatii cu numarul de participari si parametrii </t>
    </r>
    <r>
      <rPr>
        <b/>
        <sz val="9"/>
        <rFont val="Calibri"/>
        <family val="2"/>
      </rPr>
      <t>SI In format electronic</t>
    </r>
    <r>
      <rPr>
        <sz val="9"/>
        <rFont val="Calibri"/>
        <family val="2"/>
      </rPr>
      <t xml:space="preserve"> - rapoartele de evaluare emise de organizatorul schemei de testare a competentei, care sa contina indici statistici </t>
    </r>
  </si>
  <si>
    <r>
      <t xml:space="preserve">Actele doveditoare pentru participarea de cel putin 4 ori/an la scheme de testare a competentei in anul 2017 </t>
    </r>
    <r>
      <rPr>
        <b/>
        <sz val="9"/>
        <rFont val="Calibri"/>
        <family val="2"/>
      </rPr>
      <t>pe format de hartie</t>
    </r>
    <r>
      <rPr>
        <sz val="9"/>
        <rFont val="Calibri"/>
        <family val="2"/>
      </rPr>
      <t>: contracte cu organizatorii schemelor de testare a competentei si anexe din care sa reiasa tipul analizelor si frecventa cu care vor participa la schemele de testare a competentei.</t>
    </r>
  </si>
  <si>
    <t>Punctajul se calculeaza conform anexei 19 si numarului de participari ale analizei respective din anul 2016. Se iau in considerare doar analizele care au fost inscrise la scheme de testare a competentei de cel putin 4 ori/an.</t>
  </si>
  <si>
    <t>Se completeaza cu numele organizatorilor de scheme de testare a competentei cu care laboratorul a incheiat contracte in 2016 si 2017</t>
  </si>
  <si>
    <t>Pentru verificarea conditiei de eligibilitate referitoare la minim 4 participari/analiza in 2017: Se completeaza cu numarul de participari in anul 2017 la scheme de testare a competentei pentru fiecare organizator.</t>
  </si>
  <si>
    <r>
      <t xml:space="preserve">Pentru verificarea conditiei de eligibilitate referitoare la inscrierea a cel putin 43 analizele la scheme de testare a competentei: se bifeaza cu 1, campurile corespunzatoare </t>
    </r>
    <r>
      <rPr>
        <b/>
        <sz val="9"/>
        <rFont val="Calibri"/>
        <family val="2"/>
      </rPr>
      <t>tuturor analizelor inscrise de minim 4 ori la scheme de testare a competentei in 2017.</t>
    </r>
  </si>
  <si>
    <t>Total PUNCTAJ LABORATOR - PERSONAL =</t>
  </si>
  <si>
    <t xml:space="preserve">FURNIZOR: </t>
  </si>
  <si>
    <t>BIOCHIMIE-SEMIAUTOMAT</t>
  </si>
  <si>
    <t>BIOCHIMIE AUTOMAT</t>
  </si>
  <si>
    <t>ELECTROFOREZA SEMIAUTOMAT</t>
  </si>
  <si>
    <t>ELECTROFOREZA AUTOMAT</t>
  </si>
  <si>
    <t>URINA SEMIAUTOMAT</t>
  </si>
  <si>
    <t>URINA AUTOMAT</t>
  </si>
  <si>
    <t>Cunoscand prevederile legale referitor la falsul in declaratii, declar pe propria raspundere urmatoarele :</t>
  </si>
  <si>
    <t>*Se bifează cu 1 pentru analizele cuprinse în anexa la certificatul de acreditare.</t>
  </si>
  <si>
    <t>Verificat, CAS MURES</t>
  </si>
  <si>
    <t>CAS MURES</t>
  </si>
  <si>
    <t>Nr.contr cu CASJ-MS/ Denumire furnizor pentru cei nou intrati in sistem</t>
  </si>
</sst>
</file>

<file path=xl/styles.xml><?xml version="1.0" encoding="utf-8"?>
<styleSheet xmlns="http://schemas.openxmlformats.org/spreadsheetml/2006/main">
  <numFmts count="4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RON&quot;_);\(#,##0\ &quot;RON&quot;\)"/>
    <numFmt numFmtId="165" formatCode="#,##0\ &quot;RON&quot;_);[Red]\(#,##0\ &quot;RON&quot;\)"/>
    <numFmt numFmtId="166" formatCode="#,##0.00\ &quot;RON&quot;_);\(#,##0.00\ &quot;RON&quot;\)"/>
    <numFmt numFmtId="167" formatCode="#,##0.00\ &quot;RON&quot;_);[Red]\(#,##0.00\ &quot;RON&quot;\)"/>
    <numFmt numFmtId="168" formatCode="_ * #,##0_)\ &quot;RON&quot;_ ;_ * \(#,##0\)\ &quot;RON&quot;_ ;_ * &quot;-&quot;_)\ &quot;RON&quot;_ ;_ @_ "/>
    <numFmt numFmtId="169" formatCode="_ * #,##0_)\ _R_O_N_ ;_ * \(#,##0\)\ _R_O_N_ ;_ * &quot;-&quot;_)\ _R_O_N_ ;_ @_ "/>
    <numFmt numFmtId="170" formatCode="_ * #,##0.00_)\ &quot;RON&quot;_ ;_ * \(#,##0.00\)\ &quot;RON&quot;_ ;_ * &quot;-&quot;??_)\ &quot;RON&quot;_ ;_ @_ "/>
    <numFmt numFmtId="171" formatCode="_ * #,##0.00_)\ _R_O_N_ ;_ * \(#,##0.00\)\ _R_O_N_ ;_ * &quot;-&quot;??_)\ _R_O_N_ ;_ @_ "/>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quot;punct&quot;"/>
    <numFmt numFmtId="193" formatCode="0\ &quot;pct&quot;"/>
    <numFmt numFmtId="194" formatCode="0.0000"/>
    <numFmt numFmtId="195" formatCode="_-* #,##0.0\ _l_e_i_-;\-* #,##0.0\ _l_e_i_-;_-* &quot;-&quot;??\ _l_e_i_-;_-@_-"/>
    <numFmt numFmtId="196" formatCode="0.0"/>
  </numFmts>
  <fonts count="60">
    <font>
      <sz val="10"/>
      <name val="Arial"/>
      <family val="0"/>
    </font>
    <font>
      <b/>
      <sz val="10"/>
      <name val="Arial"/>
      <family val="2"/>
    </font>
    <font>
      <u val="single"/>
      <sz val="10"/>
      <color indexed="12"/>
      <name val="Arial"/>
      <family val="2"/>
    </font>
    <font>
      <u val="single"/>
      <sz val="10"/>
      <color indexed="36"/>
      <name val="Arial"/>
      <family val="2"/>
    </font>
    <font>
      <sz val="7"/>
      <name val="Arial"/>
      <family val="2"/>
    </font>
    <font>
      <sz val="12"/>
      <name val="Arial"/>
      <family val="2"/>
    </font>
    <font>
      <b/>
      <sz val="12"/>
      <name val="Arial"/>
      <family val="2"/>
    </font>
    <font>
      <sz val="11"/>
      <name val="Arial"/>
      <family val="2"/>
    </font>
    <font>
      <b/>
      <sz val="11"/>
      <name val="Arial"/>
      <family val="2"/>
    </font>
    <font>
      <sz val="9"/>
      <name val="Times New Roman"/>
      <family val="1"/>
    </font>
    <font>
      <i/>
      <sz val="9"/>
      <name val="Arial"/>
      <family val="2"/>
    </font>
    <font>
      <i/>
      <sz val="9"/>
      <name val="ArialMT"/>
      <family val="0"/>
    </font>
    <font>
      <b/>
      <u val="single"/>
      <sz val="9"/>
      <name val="Arial"/>
      <family val="2"/>
    </font>
    <font>
      <b/>
      <sz val="8"/>
      <name val="Arial"/>
      <family val="2"/>
    </font>
    <font>
      <b/>
      <sz val="10"/>
      <color indexed="10"/>
      <name val="Arial"/>
      <family val="2"/>
    </font>
    <font>
      <sz val="10"/>
      <color indexed="8"/>
      <name val="Arial"/>
      <family val="2"/>
    </font>
    <font>
      <b/>
      <sz val="10"/>
      <color indexed="8"/>
      <name val="Arial"/>
      <family val="2"/>
    </font>
    <font>
      <i/>
      <sz val="11"/>
      <color indexed="10"/>
      <name val="Arial"/>
      <family val="2"/>
    </font>
    <font>
      <sz val="8"/>
      <name val="Arial"/>
      <family val="2"/>
    </font>
    <font>
      <b/>
      <sz val="9"/>
      <name val="Calibri"/>
      <family val="2"/>
    </font>
    <font>
      <b/>
      <sz val="14"/>
      <name val="Calibri"/>
      <family val="2"/>
    </font>
    <font>
      <b/>
      <sz val="11"/>
      <name val="Calibri"/>
      <family val="2"/>
    </font>
    <font>
      <b/>
      <sz val="12"/>
      <name val="Calibri"/>
      <family val="0"/>
    </font>
    <font>
      <sz val="12"/>
      <name val="Calibri"/>
      <family val="0"/>
    </font>
    <font>
      <sz val="9"/>
      <name val="Calibri"/>
      <family val="2"/>
    </font>
    <font>
      <sz val="14"/>
      <name val="Calibri"/>
      <family val="2"/>
    </font>
    <font>
      <b/>
      <sz val="14"/>
      <name val="Arial"/>
      <family val="2"/>
    </font>
    <font>
      <sz val="14"/>
      <name val="Arial"/>
      <family val="2"/>
    </font>
    <font>
      <b/>
      <sz val="12"/>
      <color indexed="10"/>
      <name val="Arial"/>
      <family val="2"/>
    </font>
    <font>
      <b/>
      <sz val="8"/>
      <name val="Times New Roman"/>
      <family val="1"/>
    </font>
    <font>
      <sz val="8"/>
      <name val="Times New Roman"/>
      <family val="1"/>
    </font>
    <font>
      <b/>
      <sz val="10"/>
      <color indexed="36"/>
      <name val="Arial"/>
      <family val="2"/>
    </font>
    <font>
      <b/>
      <i/>
      <sz val="10"/>
      <name val="Arial"/>
      <family val="2"/>
    </font>
    <font>
      <sz val="10"/>
      <color indexed="10"/>
      <name val="Arial"/>
      <family val="2"/>
    </font>
    <font>
      <sz val="9"/>
      <name val="Arial"/>
      <family val="2"/>
    </font>
    <font>
      <b/>
      <vertAlign val="superscrip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b/>
      <sz val="10"/>
      <color indexed="8"/>
      <name val="Calibri"/>
      <family val="2"/>
    </font>
    <font>
      <b/>
      <strike/>
      <sz val="9"/>
      <name val="Calibri"/>
      <family val="2"/>
    </font>
    <font>
      <b/>
      <sz val="7"/>
      <name val="Calibri"/>
      <family val="2"/>
    </font>
    <font>
      <b/>
      <sz val="12"/>
      <color indexed="8"/>
      <name val="Calibri"/>
      <family val="2"/>
    </font>
    <font>
      <sz val="6"/>
      <name val="Calibri"/>
      <family val="2"/>
    </font>
    <font>
      <sz val="1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color indexed="63"/>
      </top>
      <bottom style="thin"/>
    </border>
    <border>
      <left style="thin"/>
      <right style="thin"/>
      <top style="medium"/>
      <bottom style="double"/>
    </border>
    <border>
      <left style="thin"/>
      <right style="medium"/>
      <top style="medium"/>
      <bottom style="double"/>
    </border>
    <border>
      <left style="thin"/>
      <right style="medium"/>
      <top style="thin"/>
      <bottom style="medium"/>
    </border>
    <border>
      <left>
        <color indexed="63"/>
      </left>
      <right>
        <color indexed="63"/>
      </right>
      <top>
        <color indexed="63"/>
      </top>
      <bottom style="double"/>
    </border>
    <border>
      <left style="thin"/>
      <right style="thin"/>
      <top>
        <color indexed="63"/>
      </top>
      <bottom style="medium"/>
    </border>
    <border>
      <left style="medium"/>
      <right style="thin"/>
      <top>
        <color indexed="63"/>
      </top>
      <bottom style="thin"/>
    </border>
    <border>
      <left style="medium"/>
      <right style="thin"/>
      <top style="thin"/>
      <bottom style="medium"/>
    </border>
    <border>
      <left style="thin"/>
      <right style="medium"/>
      <top style="medium"/>
      <bottom style="medium"/>
    </border>
    <border>
      <left style="thin"/>
      <right style="thin"/>
      <top style="medium"/>
      <bottom style="thin"/>
    </border>
    <border>
      <left style="medium"/>
      <right style="medium"/>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color indexed="63"/>
      </left>
      <right style="thin"/>
      <top style="medium"/>
      <bottom style="thin"/>
    </border>
    <border>
      <left style="thin"/>
      <right>
        <color indexed="63"/>
      </right>
      <top style="medium"/>
      <bottom style="medium"/>
    </border>
    <border>
      <left style="medium"/>
      <right style="thin"/>
      <top style="thin"/>
      <bottom>
        <color indexed="63"/>
      </bottom>
    </border>
    <border>
      <left>
        <color indexed="63"/>
      </left>
      <right>
        <color indexed="63"/>
      </right>
      <top style="thin"/>
      <bottom style="medium"/>
    </border>
    <border>
      <left style="thin"/>
      <right style="thin"/>
      <top style="medium"/>
      <bottom>
        <color indexed="63"/>
      </bottom>
    </border>
    <border>
      <left style="medium"/>
      <right style="thin"/>
      <top style="medium"/>
      <bottom style="double"/>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9" fillId="2" borderId="1" applyNumberFormat="0" applyAlignment="0" applyProtection="0"/>
    <xf numFmtId="0" fontId="40"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17"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 borderId="1" applyNumberFormat="0" applyAlignment="0" applyProtection="0"/>
    <xf numFmtId="0" fontId="47" fillId="0" borderId="6" applyNumberFormat="0" applyFill="0" applyAlignment="0" applyProtection="0"/>
    <xf numFmtId="0" fontId="48" fillId="8" borderId="0" applyNumberFormat="0" applyBorder="0" applyAlignment="0" applyProtection="0"/>
    <xf numFmtId="0" fontId="0" fillId="0" borderId="0">
      <alignment/>
      <protection/>
    </xf>
    <xf numFmtId="0" fontId="0" fillId="0" borderId="0">
      <alignment/>
      <protection/>
    </xf>
    <xf numFmtId="0" fontId="0" fillId="4" borderId="7" applyNumberFormat="0" applyFont="0" applyAlignment="0" applyProtection="0"/>
    <xf numFmtId="0" fontId="49" fillId="2"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4">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4" fillId="0" borderId="0" xfId="0" applyFont="1" applyBorder="1" applyAlignment="1">
      <alignment wrapText="1"/>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Alignment="1">
      <alignment/>
    </xf>
    <xf numFmtId="0" fontId="12" fillId="0" borderId="0" xfId="0" applyFont="1" applyAlignment="1">
      <alignment/>
    </xf>
    <xf numFmtId="0" fontId="13" fillId="0" borderId="0" xfId="0" applyFont="1" applyBorder="1" applyAlignment="1">
      <alignment/>
    </xf>
    <xf numFmtId="0" fontId="0" fillId="0" borderId="0" xfId="0" applyFont="1" applyAlignment="1">
      <alignment/>
    </xf>
    <xf numFmtId="0" fontId="0" fillId="0" borderId="10" xfId="0" applyFont="1" applyBorder="1" applyAlignment="1">
      <alignment horizontal="right"/>
    </xf>
    <xf numFmtId="0" fontId="0" fillId="0" borderId="0" xfId="0" applyFont="1" applyAlignment="1">
      <alignment wrapText="1"/>
    </xf>
    <xf numFmtId="0" fontId="0" fillId="0" borderId="0" xfId="58"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13"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1" xfId="0" applyFont="1" applyBorder="1" applyAlignment="1">
      <alignment horizontal="right"/>
    </xf>
    <xf numFmtId="0" fontId="0" fillId="0" borderId="11" xfId="58" applyFont="1" applyFill="1" applyBorder="1" applyAlignment="1">
      <alignment vertical="center" wrapText="1"/>
      <protection/>
    </xf>
    <xf numFmtId="0" fontId="0" fillId="0" borderId="10" xfId="58" applyFont="1" applyFill="1" applyBorder="1" applyAlignment="1">
      <alignment vertical="center" wrapText="1"/>
      <protection/>
    </xf>
    <xf numFmtId="0" fontId="8" fillId="0" borderId="12" xfId="0" applyFont="1" applyBorder="1" applyAlignment="1">
      <alignment horizontal="center" vertical="center"/>
    </xf>
    <xf numFmtId="0" fontId="0" fillId="0" borderId="13" xfId="0" applyFont="1" applyBorder="1" applyAlignment="1">
      <alignment/>
    </xf>
    <xf numFmtId="0" fontId="0" fillId="0" borderId="13" xfId="0" applyFont="1" applyBorder="1" applyAlignment="1">
      <alignment/>
    </xf>
    <xf numFmtId="0" fontId="0" fillId="0" borderId="14" xfId="0" applyFont="1" applyBorder="1" applyAlignment="1">
      <alignment wrapText="1"/>
    </xf>
    <xf numFmtId="0" fontId="0" fillId="0" borderId="15" xfId="0" applyFont="1" applyBorder="1" applyAlignment="1">
      <alignmen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Font="1" applyAlignment="1">
      <alignment/>
    </xf>
    <xf numFmtId="0" fontId="1" fillId="0" borderId="10" xfId="0" applyFont="1" applyBorder="1" applyAlignment="1">
      <alignment wrapText="1"/>
    </xf>
    <xf numFmtId="0" fontId="0" fillId="0" borderId="14" xfId="0" applyFont="1" applyBorder="1" applyAlignment="1">
      <alignment/>
    </xf>
    <xf numFmtId="0" fontId="0" fillId="0" borderId="18" xfId="0" applyFont="1" applyBorder="1" applyAlignment="1">
      <alignment/>
    </xf>
    <xf numFmtId="0" fontId="8" fillId="3" borderId="19" xfId="0" applyFont="1" applyFill="1" applyBorder="1" applyAlignment="1">
      <alignment/>
    </xf>
    <xf numFmtId="0" fontId="6" fillId="0" borderId="0" xfId="0"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15"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15" fillId="0" borderId="21" xfId="0" applyFont="1" applyBorder="1" applyAlignment="1">
      <alignment horizontal="center" vertical="top" wrapText="1"/>
    </xf>
    <xf numFmtId="0" fontId="15" fillId="0" borderId="11" xfId="0" applyFont="1" applyBorder="1" applyAlignment="1">
      <alignment horizontal="center" vertical="top" wrapText="1"/>
    </xf>
    <xf numFmtId="0" fontId="5" fillId="0" borderId="11" xfId="0" applyFont="1" applyBorder="1" applyAlignment="1">
      <alignment horizontal="center" vertical="top" wrapText="1"/>
    </xf>
    <xf numFmtId="0" fontId="15" fillId="0" borderId="11" xfId="0" applyFont="1" applyBorder="1" applyAlignment="1">
      <alignment wrapText="1"/>
    </xf>
    <xf numFmtId="0" fontId="15" fillId="0" borderId="11" xfId="0" applyFont="1" applyBorder="1" applyAlignment="1">
      <alignment horizontal="center" wrapText="1"/>
    </xf>
    <xf numFmtId="0" fontId="0" fillId="0" borderId="11" xfId="0" applyFont="1" applyBorder="1" applyAlignment="1">
      <alignment/>
    </xf>
    <xf numFmtId="0" fontId="16" fillId="0" borderId="15" xfId="0" applyFont="1" applyBorder="1" applyAlignment="1">
      <alignment horizontal="center" wrapText="1"/>
    </xf>
    <xf numFmtId="0" fontId="15" fillId="0" borderId="12" xfId="0" applyFont="1" applyBorder="1" applyAlignment="1">
      <alignment horizontal="center" vertical="top" wrapText="1"/>
    </xf>
    <xf numFmtId="0" fontId="15" fillId="0" borderId="10" xfId="0" applyFont="1" applyBorder="1" applyAlignment="1">
      <alignment horizontal="center" vertical="top" wrapText="1"/>
    </xf>
    <xf numFmtId="0" fontId="5" fillId="0" borderId="10" xfId="0" applyFont="1" applyBorder="1" applyAlignment="1">
      <alignment horizontal="center" vertical="top" wrapText="1"/>
    </xf>
    <xf numFmtId="0" fontId="15" fillId="0" borderId="10" xfId="0" applyFont="1" applyBorder="1" applyAlignment="1">
      <alignment wrapText="1"/>
    </xf>
    <xf numFmtId="0" fontId="15" fillId="0" borderId="10" xfId="0" applyFont="1" applyBorder="1" applyAlignment="1">
      <alignment horizontal="center" wrapText="1"/>
    </xf>
    <xf numFmtId="0" fontId="0" fillId="0" borderId="10" xfId="0" applyFont="1" applyBorder="1" applyAlignment="1">
      <alignment/>
    </xf>
    <xf numFmtId="0" fontId="16" fillId="0" borderId="13" xfId="0" applyFont="1" applyBorder="1" applyAlignment="1">
      <alignment horizontal="center" wrapText="1"/>
    </xf>
    <xf numFmtId="0" fontId="5" fillId="0" borderId="12" xfId="0" applyFont="1" applyBorder="1" applyAlignment="1">
      <alignment horizontal="center" vertical="top" wrapText="1"/>
    </xf>
    <xf numFmtId="0" fontId="5" fillId="0" borderId="10" xfId="0" applyFont="1" applyBorder="1" applyAlignment="1">
      <alignment vertical="top" wrapText="1"/>
    </xf>
    <xf numFmtId="0" fontId="6" fillId="0" borderId="13" xfId="0" applyFont="1" applyBorder="1" applyAlignment="1">
      <alignment vertical="top" wrapText="1"/>
    </xf>
    <xf numFmtId="0" fontId="5"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14" xfId="0" applyFont="1" applyBorder="1" applyAlignment="1">
      <alignment vertical="top" wrapText="1"/>
    </xf>
    <xf numFmtId="0" fontId="6" fillId="0" borderId="18" xfId="0" applyFont="1" applyBorder="1" applyAlignment="1">
      <alignment vertical="top" wrapText="1"/>
    </xf>
    <xf numFmtId="0" fontId="0" fillId="18" borderId="23" xfId="0" applyFill="1" applyBorder="1" applyAlignment="1">
      <alignment/>
    </xf>
    <xf numFmtId="0" fontId="15" fillId="0" borderId="24" xfId="0" applyFont="1" applyBorder="1" applyAlignment="1">
      <alignment wrapText="1"/>
    </xf>
    <xf numFmtId="0" fontId="0"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5" fillId="0" borderId="28" xfId="0" applyFont="1" applyBorder="1" applyAlignment="1">
      <alignment horizontal="center" wrapText="1"/>
    </xf>
    <xf numFmtId="0" fontId="15" fillId="0" borderId="24" xfId="0" applyFont="1" applyBorder="1" applyAlignment="1">
      <alignment horizontal="center" wrapText="1"/>
    </xf>
    <xf numFmtId="0" fontId="15" fillId="0" borderId="24" xfId="0" applyFont="1" applyBorder="1" applyAlignment="1">
      <alignment horizontal="center" vertical="top" wrapText="1"/>
    </xf>
    <xf numFmtId="0" fontId="0" fillId="0" borderId="29" xfId="0" applyFont="1" applyBorder="1" applyAlignment="1">
      <alignment/>
    </xf>
    <xf numFmtId="0" fontId="0" fillId="0" borderId="25" xfId="0" applyFont="1" applyBorder="1" applyAlignment="1">
      <alignment/>
    </xf>
    <xf numFmtId="0" fontId="15" fillId="0" borderId="21" xfId="0" applyFont="1" applyBorder="1" applyAlignment="1">
      <alignment horizontal="center" wrapText="1"/>
    </xf>
    <xf numFmtId="0" fontId="0" fillId="0" borderId="30" xfId="0" applyFont="1" applyBorder="1" applyAlignment="1">
      <alignment/>
    </xf>
    <xf numFmtId="0" fontId="0" fillId="0" borderId="31" xfId="0" applyFont="1" applyBorder="1" applyAlignment="1">
      <alignment/>
    </xf>
    <xf numFmtId="0" fontId="15" fillId="0" borderId="12" xfId="0" applyFont="1" applyBorder="1" applyAlignment="1">
      <alignment horizontal="center" wrapText="1"/>
    </xf>
    <xf numFmtId="0" fontId="15" fillId="0" borderId="14" xfId="0" applyFont="1" applyBorder="1" applyAlignment="1">
      <alignment horizontal="center" vertical="top" wrapText="1"/>
    </xf>
    <xf numFmtId="0" fontId="0" fillId="0" borderId="32" xfId="0" applyFont="1" applyBorder="1" applyAlignment="1">
      <alignment/>
    </xf>
    <xf numFmtId="0" fontId="0" fillId="0" borderId="33" xfId="0" applyFont="1" applyBorder="1" applyAlignment="1">
      <alignment/>
    </xf>
    <xf numFmtId="0" fontId="0" fillId="0" borderId="11" xfId="0" applyBorder="1" applyAlignment="1">
      <alignment/>
    </xf>
    <xf numFmtId="0" fontId="15" fillId="0" borderId="34" xfId="0" applyFont="1" applyBorder="1" applyAlignment="1">
      <alignment horizontal="center" wrapText="1"/>
    </xf>
    <xf numFmtId="0" fontId="15" fillId="0" borderId="15" xfId="0" applyFont="1" applyBorder="1" applyAlignment="1">
      <alignment horizontal="center" wrapText="1"/>
    </xf>
    <xf numFmtId="0" fontId="0" fillId="0" borderId="10" xfId="0" applyBorder="1" applyAlignment="1">
      <alignment/>
    </xf>
    <xf numFmtId="0" fontId="15" fillId="0" borderId="30" xfId="0" applyFont="1" applyBorder="1" applyAlignment="1">
      <alignment horizontal="center" wrapText="1"/>
    </xf>
    <xf numFmtId="0" fontId="15" fillId="0" borderId="13" xfId="0" applyFont="1" applyBorder="1" applyAlignment="1">
      <alignment horizontal="center" wrapText="1"/>
    </xf>
    <xf numFmtId="0" fontId="5" fillId="0" borderId="30" xfId="0" applyFont="1" applyBorder="1" applyAlignment="1">
      <alignment vertical="top" wrapText="1"/>
    </xf>
    <xf numFmtId="0" fontId="5" fillId="0" borderId="13" xfId="0" applyFont="1" applyBorder="1" applyAlignment="1">
      <alignment vertical="top" wrapText="1"/>
    </xf>
    <xf numFmtId="0" fontId="5" fillId="0" borderId="32" xfId="0" applyFont="1" applyBorder="1" applyAlignment="1">
      <alignment vertical="top" wrapText="1"/>
    </xf>
    <xf numFmtId="0" fontId="5" fillId="0" borderId="18" xfId="0" applyFont="1" applyBorder="1" applyAlignment="1">
      <alignment vertical="top" wrapText="1"/>
    </xf>
    <xf numFmtId="0" fontId="5" fillId="0" borderId="35" xfId="0" applyFont="1" applyBorder="1" applyAlignment="1">
      <alignment/>
    </xf>
    <xf numFmtId="0" fontId="5" fillId="0" borderId="36" xfId="0" applyFont="1" applyBorder="1" applyAlignment="1">
      <alignment/>
    </xf>
    <xf numFmtId="0" fontId="15"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xf>
    <xf numFmtId="0" fontId="15" fillId="0" borderId="24" xfId="0" applyFont="1" applyBorder="1" applyAlignment="1">
      <alignment horizontal="center" vertical="center" wrapText="1"/>
    </xf>
    <xf numFmtId="0" fontId="0" fillId="0" borderId="0" xfId="0" applyFont="1" applyAlignment="1">
      <alignment horizontal="center" vertical="center"/>
    </xf>
    <xf numFmtId="0" fontId="15" fillId="0" borderId="37" xfId="0" applyFont="1" applyBorder="1" applyAlignment="1">
      <alignment horizontal="center" vertical="center" wrapText="1"/>
    </xf>
    <xf numFmtId="0" fontId="0" fillId="0" borderId="38" xfId="0" applyFont="1" applyBorder="1" applyAlignment="1">
      <alignment horizontal="center" vertical="center"/>
    </xf>
    <xf numFmtId="0" fontId="17" fillId="0" borderId="0" xfId="0" applyFont="1" applyAlignment="1">
      <alignment/>
    </xf>
    <xf numFmtId="0" fontId="0" fillId="0" borderId="10" xfId="58" applyFont="1" applyBorder="1" applyProtection="1">
      <alignment/>
      <protection/>
    </xf>
    <xf numFmtId="49" fontId="0" fillId="0" borderId="10" xfId="0" applyNumberFormat="1" applyFont="1" applyBorder="1" applyAlignment="1" applyProtection="1">
      <alignment/>
      <protection/>
    </xf>
    <xf numFmtId="0" fontId="0" fillId="0" borderId="10" xfId="0" applyFont="1" applyBorder="1" applyAlignment="1" applyProtection="1">
      <alignment wrapText="1"/>
      <protection/>
    </xf>
    <xf numFmtId="0" fontId="0" fillId="0" borderId="10" xfId="0" applyFont="1" applyBorder="1" applyAlignment="1">
      <alignment wrapText="1"/>
    </xf>
    <xf numFmtId="49" fontId="20" fillId="0" borderId="0" xfId="0" applyNumberFormat="1" applyFont="1" applyFill="1" applyAlignment="1" applyProtection="1">
      <alignment horizontal="right" vertical="center"/>
      <protection/>
    </xf>
    <xf numFmtId="49" fontId="25" fillId="0" borderId="0" xfId="0" applyNumberFormat="1" applyFont="1" applyFill="1" applyAlignment="1" applyProtection="1">
      <alignment horizontal="right" vertical="center"/>
      <protection/>
    </xf>
    <xf numFmtId="49" fontId="25" fillId="0" borderId="0" xfId="0" applyNumberFormat="1" applyFont="1" applyFill="1" applyAlignment="1" applyProtection="1">
      <alignment horizontal="righ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26" fillId="0" borderId="0" xfId="0" applyFont="1" applyAlignment="1" applyProtection="1">
      <alignment/>
      <protection/>
    </xf>
    <xf numFmtId="0" fontId="27"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4" fontId="5" fillId="0" borderId="10" xfId="0" applyNumberFormat="1" applyFont="1" applyBorder="1" applyAlignment="1" applyProtection="1">
      <alignment/>
      <protection/>
    </xf>
    <xf numFmtId="0" fontId="0" fillId="0" borderId="0" xfId="0" applyFont="1" applyFill="1" applyAlignment="1" applyProtection="1">
      <alignment/>
      <protection/>
    </xf>
    <xf numFmtId="4" fontId="0" fillId="0" borderId="10" xfId="42" applyNumberFormat="1" applyFont="1" applyBorder="1" applyAlignment="1" applyProtection="1">
      <alignment horizontal="center"/>
      <protection/>
    </xf>
    <xf numFmtId="0" fontId="6" fillId="2" borderId="0" xfId="58" applyFont="1" applyFill="1" applyBorder="1" applyAlignment="1" applyProtection="1">
      <alignment horizontal="center" wrapText="1"/>
      <protection/>
    </xf>
    <xf numFmtId="179" fontId="0" fillId="0" borderId="0" xfId="42" applyFont="1" applyBorder="1" applyAlignment="1" applyProtection="1">
      <alignment horizontal="center"/>
      <protection/>
    </xf>
    <xf numFmtId="3" fontId="7" fillId="0" borderId="0" xfId="42" applyNumberFormat="1" applyFont="1" applyBorder="1" applyAlignment="1" applyProtection="1">
      <alignment/>
      <protection/>
    </xf>
    <xf numFmtId="0" fontId="13" fillId="0" borderId="0" xfId="0" applyFont="1" applyAlignment="1" applyProtection="1">
      <alignment/>
      <protection/>
    </xf>
    <xf numFmtId="0" fontId="18" fillId="0" borderId="0" xfId="0" applyFont="1" applyAlignment="1" applyProtection="1">
      <alignment/>
      <protection/>
    </xf>
    <xf numFmtId="0" fontId="18" fillId="0" borderId="0" xfId="0" applyFont="1" applyAlignment="1" applyProtection="1">
      <alignment/>
      <protection/>
    </xf>
    <xf numFmtId="0" fontId="29" fillId="0" borderId="0" xfId="0" applyFont="1" applyAlignment="1" applyProtection="1">
      <alignment/>
      <protection/>
    </xf>
    <xf numFmtId="0" fontId="30" fillId="0" borderId="0" xfId="0" applyFont="1" applyAlignment="1" applyProtection="1">
      <alignment/>
      <protection/>
    </xf>
    <xf numFmtId="0" fontId="18" fillId="0" borderId="0" xfId="0" applyFont="1" applyAlignment="1">
      <alignment horizontal="left" vertical="center"/>
    </xf>
    <xf numFmtId="0" fontId="18" fillId="0" borderId="0" xfId="0" applyFont="1" applyAlignment="1">
      <alignment/>
    </xf>
    <xf numFmtId="0" fontId="18" fillId="0" borderId="0" xfId="0" applyNumberFormat="1" applyFont="1" applyAlignment="1" applyProtection="1">
      <alignment/>
      <protection/>
    </xf>
    <xf numFmtId="0" fontId="18" fillId="0" borderId="0" xfId="0" applyFont="1" applyAlignment="1" applyProtection="1">
      <alignment wrapText="1"/>
      <protection/>
    </xf>
    <xf numFmtId="0" fontId="18" fillId="0" borderId="0" xfId="0" applyNumberFormat="1" applyFont="1" applyAlignment="1" applyProtection="1">
      <alignment/>
      <protection/>
    </xf>
    <xf numFmtId="0" fontId="18" fillId="0" borderId="0" xfId="0" applyFont="1" applyAlignment="1">
      <alignment horizontal="left"/>
    </xf>
    <xf numFmtId="0" fontId="0" fillId="0" borderId="0" xfId="0" applyFill="1" applyAlignment="1">
      <alignment/>
    </xf>
    <xf numFmtId="0" fontId="26" fillId="0" borderId="0" xfId="58" applyFont="1">
      <alignment/>
      <protection/>
    </xf>
    <xf numFmtId="0" fontId="0" fillId="0" borderId="0" xfId="58" applyFill="1">
      <alignment/>
      <protection/>
    </xf>
    <xf numFmtId="0" fontId="0" fillId="0" borderId="0" xfId="58">
      <alignment/>
      <protection/>
    </xf>
    <xf numFmtId="0" fontId="1" fillId="0" borderId="10" xfId="0" applyFont="1" applyBorder="1" applyAlignment="1">
      <alignment vertical="center" wrapText="1"/>
    </xf>
    <xf numFmtId="0" fontId="1" fillId="0" borderId="10" xfId="58" applyFont="1" applyBorder="1" applyAlignment="1">
      <alignment vertical="center"/>
      <protection/>
    </xf>
    <xf numFmtId="0" fontId="1"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0" fillId="0" borderId="10" xfId="58" applyFont="1" applyFill="1" applyBorder="1" applyAlignment="1">
      <alignment horizontal="center" wrapText="1"/>
      <protection/>
    </xf>
    <xf numFmtId="0" fontId="1" fillId="0" borderId="10" xfId="0" applyFont="1" applyFill="1" applyBorder="1" applyAlignment="1">
      <alignment vertical="center" wrapText="1"/>
    </xf>
    <xf numFmtId="0" fontId="1" fillId="0" borderId="10" xfId="58" applyFont="1" applyFill="1" applyBorder="1" applyAlignment="1">
      <alignment horizontal="center" wrapText="1"/>
      <protection/>
    </xf>
    <xf numFmtId="0" fontId="1" fillId="0" borderId="10" xfId="58" applyFont="1" applyBorder="1" applyAlignment="1">
      <alignment horizontal="center" wrapText="1"/>
      <protection/>
    </xf>
    <xf numFmtId="0" fontId="1" fillId="0" borderId="10" xfId="0" applyFont="1" applyFill="1" applyBorder="1" applyAlignment="1">
      <alignment wrapText="1"/>
    </xf>
    <xf numFmtId="0" fontId="0" fillId="0" borderId="10" xfId="0" applyFill="1" applyBorder="1" applyAlignment="1">
      <alignment/>
    </xf>
    <xf numFmtId="0" fontId="0" fillId="0" borderId="10" xfId="58" applyFill="1" applyBorder="1">
      <alignment/>
      <protection/>
    </xf>
    <xf numFmtId="0" fontId="14" fillId="0" borderId="10" xfId="58" applyFont="1" applyFill="1" applyBorder="1">
      <alignment/>
      <protection/>
    </xf>
    <xf numFmtId="0" fontId="28" fillId="0" borderId="10" xfId="58" applyFont="1" applyFill="1" applyBorder="1">
      <alignment/>
      <protection/>
    </xf>
    <xf numFmtId="0" fontId="1" fillId="0" borderId="10" xfId="58" applyFont="1" applyFill="1" applyBorder="1">
      <alignment/>
      <protection/>
    </xf>
    <xf numFmtId="0" fontId="13" fillId="0" borderId="10" xfId="58" applyFont="1" applyFill="1" applyBorder="1" applyAlignment="1">
      <alignment horizontal="center" wrapText="1"/>
      <protection/>
    </xf>
    <xf numFmtId="0" fontId="6" fillId="0" borderId="10" xfId="58" applyFont="1" applyFill="1" applyBorder="1" applyAlignment="1">
      <alignment horizontal="center" wrapText="1"/>
      <protection/>
    </xf>
    <xf numFmtId="0" fontId="1" fillId="0" borderId="10" xfId="0" applyFont="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179" fontId="0" fillId="0" borderId="10" xfId="42" applyFont="1" applyBorder="1" applyAlignment="1">
      <alignment/>
    </xf>
    <xf numFmtId="0" fontId="1" fillId="0" borderId="1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33" fillId="0" borderId="0" xfId="0" applyFont="1" applyFill="1" applyBorder="1" applyAlignment="1">
      <alignment horizontal="left" wrapText="1"/>
    </xf>
    <xf numFmtId="0" fontId="5" fillId="0" borderId="0" xfId="0" applyFont="1" applyAlignment="1">
      <alignment horizontal="left"/>
    </xf>
    <xf numFmtId="0" fontId="5" fillId="0" borderId="0" xfId="0" applyFont="1" applyFill="1" applyAlignment="1">
      <alignment/>
    </xf>
    <xf numFmtId="0" fontId="0" fillId="0" borderId="0" xfId="0" applyAlignment="1">
      <alignment horizontal="lef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35" xfId="0" applyBorder="1" applyAlignment="1">
      <alignment/>
    </xf>
    <xf numFmtId="0" fontId="0" fillId="0" borderId="46" xfId="0" applyBorder="1" applyAlignment="1">
      <alignment/>
    </xf>
    <xf numFmtId="0" fontId="34" fillId="0" borderId="0" xfId="0" applyFont="1" applyBorder="1" applyAlignment="1">
      <alignment/>
    </xf>
    <xf numFmtId="0" fontId="0" fillId="0" borderId="0" xfId="0" applyAlignment="1">
      <alignment horizontal="center"/>
    </xf>
    <xf numFmtId="0" fontId="0" fillId="0" borderId="40"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19" fillId="0" borderId="10" xfId="57" applyFont="1" applyFill="1" applyBorder="1" applyAlignment="1" applyProtection="1">
      <alignment horizontal="center" vertical="center"/>
      <protection locked="0"/>
    </xf>
    <xf numFmtId="3" fontId="19" fillId="0" borderId="10" xfId="0" applyNumberFormat="1" applyFont="1" applyFill="1" applyBorder="1" applyAlignment="1" applyProtection="1">
      <alignment horizontal="center" vertical="center" wrapText="1"/>
      <protection locked="0"/>
    </xf>
    <xf numFmtId="3" fontId="53" fillId="2" borderId="10" xfId="0" applyNumberFormat="1" applyFont="1" applyFill="1" applyBorder="1" applyAlignment="1" applyProtection="1">
      <alignment horizontal="center" vertical="center" wrapText="1"/>
      <protection locked="0"/>
    </xf>
    <xf numFmtId="3" fontId="22" fillId="2" borderId="10" xfId="0" applyNumberFormat="1" applyFont="1" applyFill="1" applyBorder="1" applyAlignment="1" applyProtection="1">
      <alignment horizontal="center" vertical="center" wrapText="1"/>
      <protection locked="0"/>
    </xf>
    <xf numFmtId="3" fontId="54" fillId="2" borderId="10" xfId="0" applyNumberFormat="1" applyFont="1" applyFill="1" applyBorder="1" applyAlignment="1" applyProtection="1">
      <alignment horizontal="center" vertical="center" wrapText="1"/>
      <protection locked="0"/>
    </xf>
    <xf numFmtId="3" fontId="55" fillId="0" borderId="10"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5" fillId="0" borderId="0" xfId="0" applyFont="1" applyAlignment="1">
      <alignment horizontal="center"/>
    </xf>
    <xf numFmtId="0" fontId="1" fillId="0" borderId="0" xfId="0" applyFont="1" applyBorder="1" applyAlignment="1">
      <alignment horizontal="center"/>
    </xf>
    <xf numFmtId="0" fontId="0" fillId="0" borderId="0" xfId="0" applyFont="1" applyBorder="1" applyAlignment="1">
      <alignment horizontal="center" wrapText="1"/>
    </xf>
    <xf numFmtId="0" fontId="14" fillId="0" borderId="0" xfId="0" applyFont="1" applyFill="1" applyBorder="1" applyAlignment="1">
      <alignment horizontal="center" wrapText="1"/>
    </xf>
    <xf numFmtId="0" fontId="1" fillId="0" borderId="10" xfId="58" applyFont="1" applyBorder="1" applyAlignment="1">
      <alignment horizontal="center" vertical="center"/>
      <protection/>
    </xf>
    <xf numFmtId="0" fontId="0" fillId="0" borderId="10" xfId="0" applyBorder="1" applyAlignment="1">
      <alignment wrapText="1"/>
    </xf>
    <xf numFmtId="0" fontId="0" fillId="0" borderId="10" xfId="58" applyFont="1" applyFill="1" applyBorder="1" applyAlignment="1">
      <alignment horizontal="center" wrapText="1"/>
      <protection/>
    </xf>
    <xf numFmtId="0" fontId="0" fillId="0" borderId="10" xfId="58" applyFont="1" applyFill="1" applyBorder="1" applyAlignment="1">
      <alignment horizontal="center" vertical="center" wrapText="1"/>
      <protection/>
    </xf>
    <xf numFmtId="0" fontId="1" fillId="0" borderId="47" xfId="0" applyFont="1" applyBorder="1" applyAlignment="1">
      <alignment horizontal="center" vertical="center" wrapText="1"/>
    </xf>
    <xf numFmtId="0" fontId="1" fillId="0" borderId="10" xfId="58" applyFont="1" applyFill="1" applyBorder="1" applyAlignment="1">
      <alignment horizontal="center"/>
      <protection/>
    </xf>
    <xf numFmtId="0" fontId="1" fillId="0" borderId="10" xfId="0" applyFont="1" applyFill="1" applyBorder="1" applyAlignment="1">
      <alignment horizontal="center"/>
    </xf>
    <xf numFmtId="0" fontId="1" fillId="0" borderId="10" xfId="0" applyFont="1" applyFill="1" applyBorder="1" applyAlignment="1">
      <alignment/>
    </xf>
    <xf numFmtId="43" fontId="0" fillId="0" borderId="0" xfId="0" applyNumberFormat="1" applyBorder="1" applyAlignment="1">
      <alignment/>
    </xf>
    <xf numFmtId="2" fontId="0" fillId="0" borderId="41" xfId="0" applyNumberFormat="1" applyBorder="1" applyAlignment="1">
      <alignment/>
    </xf>
    <xf numFmtId="0" fontId="0" fillId="0" borderId="0" xfId="0" applyBorder="1" applyAlignment="1">
      <alignment horizontal="right"/>
    </xf>
    <xf numFmtId="0" fontId="1" fillId="0" borderId="0" xfId="0" applyFont="1" applyAlignment="1">
      <alignment horizontal="center"/>
    </xf>
    <xf numFmtId="0" fontId="5" fillId="0" borderId="35" xfId="0" applyFont="1" applyBorder="1" applyAlignment="1">
      <alignment horizontal="center"/>
    </xf>
    <xf numFmtId="0" fontId="0" fillId="0" borderId="0" xfId="0" applyFont="1" applyAlignment="1">
      <alignment/>
    </xf>
    <xf numFmtId="0" fontId="1" fillId="0" borderId="10" xfId="0" applyFont="1" applyBorder="1" applyAlignment="1">
      <alignment horizontal="center" vertical="center"/>
    </xf>
    <xf numFmtId="0" fontId="1" fillId="0" borderId="37" xfId="58" applyFont="1" applyBorder="1" applyAlignment="1" applyProtection="1">
      <alignment horizontal="center" vertical="center" wrapText="1"/>
      <protection/>
    </xf>
    <xf numFmtId="3" fontId="0" fillId="0" borderId="0" xfId="0" applyNumberFormat="1" applyFont="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Alignment="1" applyProtection="1">
      <alignment/>
      <protection/>
    </xf>
    <xf numFmtId="39" fontId="0" fillId="0" borderId="0" xfId="0" applyNumberFormat="1" applyFont="1" applyAlignment="1" applyProtection="1">
      <alignment/>
      <protection/>
    </xf>
    <xf numFmtId="0" fontId="28" fillId="0" borderId="0" xfId="0" applyFont="1" applyAlignment="1" applyProtection="1">
      <alignment/>
      <protection/>
    </xf>
    <xf numFmtId="0" fontId="13" fillId="0" borderId="10" xfId="58" applyFont="1" applyBorder="1" applyAlignment="1" applyProtection="1">
      <alignment wrapText="1"/>
      <protection/>
    </xf>
    <xf numFmtId="0" fontId="6" fillId="0" borderId="10" xfId="58" applyFont="1" applyBorder="1" applyAlignment="1" applyProtection="1">
      <alignment horizontal="center" wrapText="1"/>
      <protection/>
    </xf>
    <xf numFmtId="0" fontId="1" fillId="0" borderId="10" xfId="0" applyFont="1" applyBorder="1" applyAlignment="1" applyProtection="1">
      <alignment horizontal="center" wrapText="1"/>
      <protection/>
    </xf>
    <xf numFmtId="3" fontId="1" fillId="0" borderId="10" xfId="0" applyNumberFormat="1" applyFont="1" applyBorder="1" applyAlignment="1" applyProtection="1">
      <alignment horizontal="center" wrapText="1"/>
      <protection/>
    </xf>
    <xf numFmtId="39" fontId="1" fillId="0" borderId="10" xfId="0" applyNumberFormat="1" applyFont="1" applyBorder="1" applyAlignment="1" applyProtection="1">
      <alignment horizontal="center" wrapText="1"/>
      <protection/>
    </xf>
    <xf numFmtId="3" fontId="7" fillId="0" borderId="10" xfId="42" applyNumberFormat="1" applyFont="1" applyBorder="1" applyAlignment="1" applyProtection="1">
      <alignment/>
      <protection locked="0"/>
    </xf>
    <xf numFmtId="39" fontId="7" fillId="0" borderId="10" xfId="42" applyNumberFormat="1" applyFont="1" applyBorder="1" applyAlignment="1" applyProtection="1">
      <alignment/>
      <protection/>
    </xf>
    <xf numFmtId="3" fontId="7" fillId="0" borderId="10" xfId="42" applyNumberFormat="1" applyFont="1" applyFill="1" applyBorder="1" applyAlignment="1" applyProtection="1">
      <alignment/>
      <protection locked="0"/>
    </xf>
    <xf numFmtId="3" fontId="7" fillId="0" borderId="10" xfId="42" applyNumberFormat="1" applyFont="1" applyBorder="1" applyAlignment="1" applyProtection="1">
      <alignment/>
      <protection/>
    </xf>
    <xf numFmtId="39" fontId="7" fillId="0" borderId="0" xfId="42" applyNumberFormat="1" applyFont="1" applyBorder="1" applyAlignment="1" applyProtection="1">
      <alignment/>
      <protection/>
    </xf>
    <xf numFmtId="3" fontId="0" fillId="0" borderId="0" xfId="42" applyNumberFormat="1" applyFont="1" applyBorder="1" applyAlignment="1" applyProtection="1">
      <alignment/>
      <protection/>
    </xf>
    <xf numFmtId="39" fontId="0" fillId="0" borderId="0" xfId="42" applyNumberFormat="1" applyFont="1" applyBorder="1" applyAlignment="1" applyProtection="1">
      <alignment/>
      <protection/>
    </xf>
    <xf numFmtId="3" fontId="18" fillId="0" borderId="0" xfId="0" applyNumberFormat="1" applyFont="1" applyAlignment="1" applyProtection="1">
      <alignment/>
      <protection/>
    </xf>
    <xf numFmtId="39" fontId="18" fillId="0" borderId="0" xfId="0" applyNumberFormat="1" applyFont="1" applyAlignment="1" applyProtection="1">
      <alignment/>
      <protection/>
    </xf>
    <xf numFmtId="3" fontId="30" fillId="0" borderId="0" xfId="0" applyNumberFormat="1" applyFont="1" applyAlignment="1" applyProtection="1">
      <alignment/>
      <protection/>
    </xf>
    <xf numFmtId="39" fontId="30" fillId="0" borderId="0" xfId="0" applyNumberFormat="1" applyFont="1" applyAlignment="1" applyProtection="1">
      <alignment/>
      <protection/>
    </xf>
    <xf numFmtId="3" fontId="18" fillId="0" borderId="0" xfId="0" applyNumberFormat="1" applyFont="1" applyAlignment="1" applyProtection="1">
      <alignment/>
      <protection/>
    </xf>
    <xf numFmtId="39" fontId="18" fillId="0" borderId="0" xfId="0" applyNumberFormat="1" applyFont="1" applyAlignment="1" applyProtection="1">
      <alignment/>
      <protection/>
    </xf>
    <xf numFmtId="3" fontId="18" fillId="0" borderId="0" xfId="0" applyNumberFormat="1" applyFont="1" applyAlignment="1" applyProtection="1">
      <alignment wrapText="1"/>
      <protection/>
    </xf>
    <xf numFmtId="39" fontId="18" fillId="0" borderId="0" xfId="0" applyNumberFormat="1" applyFont="1" applyAlignment="1" applyProtection="1">
      <alignment wrapText="1"/>
      <protection/>
    </xf>
    <xf numFmtId="3" fontId="0" fillId="0" borderId="0" xfId="0" applyNumberFormat="1" applyFont="1" applyFill="1" applyAlignment="1" applyProtection="1">
      <alignment/>
      <protection/>
    </xf>
    <xf numFmtId="0" fontId="22" fillId="0" borderId="0" xfId="0" applyFont="1" applyFill="1" applyAlignment="1" applyProtection="1">
      <alignment vertical="center"/>
      <protection locked="0"/>
    </xf>
    <xf numFmtId="0" fontId="19" fillId="0" borderId="0" xfId="0" applyFont="1" applyFill="1" applyAlignment="1" applyProtection="1">
      <alignment horizontal="center" vertical="center"/>
      <protection locked="0"/>
    </xf>
    <xf numFmtId="0" fontId="19" fillId="0" borderId="0" xfId="0" applyFont="1" applyFill="1" applyAlignment="1" applyProtection="1">
      <alignment horizontal="center" vertical="center"/>
      <protection/>
    </xf>
    <xf numFmtId="0" fontId="53" fillId="0" borderId="0" xfId="0" applyFont="1" applyFill="1" applyAlignment="1" applyProtection="1">
      <alignment vertical="center"/>
      <protection/>
    </xf>
    <xf numFmtId="0" fontId="56" fillId="0" borderId="10" xfId="0" applyFont="1" applyFill="1" applyBorder="1" applyAlignment="1" applyProtection="1">
      <alignment horizontal="center" vertical="center" textRotation="90" wrapText="1"/>
      <protection/>
    </xf>
    <xf numFmtId="0" fontId="19" fillId="0" borderId="10" xfId="57" applyFont="1" applyFill="1" applyBorder="1" applyAlignment="1" applyProtection="1">
      <alignment horizontal="center" vertical="center"/>
      <protection/>
    </xf>
    <xf numFmtId="3" fontId="19" fillId="0" borderId="10" xfId="57" applyNumberFormat="1" applyFont="1" applyFill="1" applyBorder="1" applyAlignment="1" applyProtection="1">
      <alignment horizontal="center" vertical="center"/>
      <protection locked="0"/>
    </xf>
    <xf numFmtId="3" fontId="19" fillId="0" borderId="10" xfId="57" applyNumberFormat="1" applyFont="1" applyFill="1" applyBorder="1" applyAlignment="1" applyProtection="1">
      <alignment horizontal="center" vertical="center"/>
      <protection/>
    </xf>
    <xf numFmtId="39" fontId="23" fillId="0" borderId="10" xfId="42" applyNumberFormat="1" applyFont="1" applyFill="1" applyBorder="1" applyAlignment="1" applyProtection="1">
      <alignment horizontal="center" vertical="center"/>
      <protection/>
    </xf>
    <xf numFmtId="3" fontId="23" fillId="0" borderId="10" xfId="42" applyNumberFormat="1" applyFont="1" applyFill="1" applyBorder="1" applyAlignment="1" applyProtection="1">
      <alignment horizontal="center" vertical="center"/>
      <protection locked="0"/>
    </xf>
    <xf numFmtId="37" fontId="19" fillId="0" borderId="10" xfId="42" applyNumberFormat="1" applyFont="1" applyFill="1" applyBorder="1" applyAlignment="1" applyProtection="1">
      <alignment horizontal="center" vertical="center" wrapText="1"/>
      <protection/>
    </xf>
    <xf numFmtId="0" fontId="53" fillId="0" borderId="0" xfId="0" applyFont="1" applyFill="1" applyAlignment="1" applyProtection="1">
      <alignment vertical="center" wrapText="1"/>
      <protection/>
    </xf>
    <xf numFmtId="0" fontId="19" fillId="0" borderId="10" xfId="57" applyFont="1" applyFill="1" applyBorder="1" applyAlignment="1" applyProtection="1">
      <alignment horizontal="center" vertical="center" wrapText="1"/>
      <protection/>
    </xf>
    <xf numFmtId="3" fontId="19" fillId="0" borderId="10" xfId="57" applyNumberFormat="1" applyFont="1" applyFill="1" applyBorder="1" applyAlignment="1" applyProtection="1">
      <alignment horizontal="center" vertical="center" wrapText="1"/>
      <protection locked="0"/>
    </xf>
    <xf numFmtId="0" fontId="21" fillId="0" borderId="0" xfId="0" applyFont="1" applyFill="1" applyAlignment="1" applyProtection="1">
      <alignment vertical="center"/>
      <protection/>
    </xf>
    <xf numFmtId="0" fontId="22" fillId="0" borderId="10" xfId="0" applyFont="1" applyFill="1" applyBorder="1" applyAlignment="1" applyProtection="1">
      <alignment vertical="center"/>
      <protection/>
    </xf>
    <xf numFmtId="3" fontId="22" fillId="0" borderId="10"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xf>
    <xf numFmtId="39" fontId="22" fillId="0" borderId="10" xfId="42" applyNumberFormat="1" applyFont="1" applyFill="1" applyBorder="1" applyAlignment="1" applyProtection="1">
      <alignment horizontal="center" vertical="center"/>
      <protection/>
    </xf>
    <xf numFmtId="179" fontId="22" fillId="0" borderId="10" xfId="42" applyFont="1" applyFill="1" applyBorder="1" applyAlignment="1" applyProtection="1">
      <alignment horizontal="center" vertical="center"/>
      <protection/>
    </xf>
    <xf numFmtId="179" fontId="57" fillId="0" borderId="10" xfId="42" applyFont="1" applyFill="1" applyBorder="1" applyAlignment="1" applyProtection="1">
      <alignment horizontal="center" vertical="center" wrapText="1"/>
      <protection/>
    </xf>
    <xf numFmtId="0" fontId="22" fillId="0" borderId="0" xfId="0" applyFont="1" applyFill="1" applyAlignment="1" applyProtection="1">
      <alignment vertical="center"/>
      <protection/>
    </xf>
    <xf numFmtId="0" fontId="22" fillId="0" borderId="0" xfId="0" applyFont="1" applyFill="1" applyAlignment="1" applyProtection="1">
      <alignment vertical="center" wrapText="1"/>
      <protection/>
    </xf>
    <xf numFmtId="49" fontId="58" fillId="0" borderId="0" xfId="0" applyNumberFormat="1" applyFont="1" applyFill="1" applyAlignment="1" applyProtection="1">
      <alignment vertical="center"/>
      <protection/>
    </xf>
    <xf numFmtId="49" fontId="23" fillId="0" borderId="0" xfId="0" applyNumberFormat="1" applyFont="1" applyFill="1" applyAlignment="1" applyProtection="1">
      <alignment vertical="center" wrapText="1"/>
      <protection/>
    </xf>
    <xf numFmtId="0" fontId="22" fillId="0" borderId="48" xfId="0" applyFont="1" applyFill="1" applyBorder="1" applyAlignment="1" applyProtection="1">
      <alignment vertical="center" wrapText="1"/>
      <protection/>
    </xf>
    <xf numFmtId="0" fontId="22" fillId="0" borderId="0" xfId="57" applyFont="1" applyAlignment="1" applyProtection="1">
      <alignment horizontal="center" vertical="center"/>
      <protection/>
    </xf>
    <xf numFmtId="0" fontId="22" fillId="0" borderId="0" xfId="57" applyFont="1" applyFill="1" applyAlignment="1" applyProtection="1">
      <alignment horizontal="center" vertical="center"/>
      <protection/>
    </xf>
    <xf numFmtId="0" fontId="59" fillId="0" borderId="0" xfId="0" applyFont="1" applyFill="1" applyAlignment="1" applyProtection="1">
      <alignment vertical="center" wrapText="1"/>
      <protection/>
    </xf>
    <xf numFmtId="0" fontId="59" fillId="0" borderId="0" xfId="0" applyFont="1" applyAlignment="1" applyProtection="1">
      <alignment horizontal="center"/>
      <protection/>
    </xf>
    <xf numFmtId="0" fontId="53" fillId="0" borderId="0" xfId="0" applyFont="1" applyFill="1" applyAlignment="1" applyProtection="1">
      <alignment horizontal="center" vertical="center"/>
      <protection/>
    </xf>
    <xf numFmtId="0" fontId="19" fillId="0" borderId="0" xfId="57" applyFont="1" applyFill="1" applyAlignment="1" applyProtection="1">
      <alignment horizontal="center" vertical="center"/>
      <protection/>
    </xf>
    <xf numFmtId="0" fontId="59" fillId="0" borderId="0" xfId="0" applyFont="1" applyFill="1" applyAlignment="1" applyProtection="1">
      <alignment horizontal="center"/>
      <protection/>
    </xf>
    <xf numFmtId="4" fontId="59" fillId="0" borderId="0" xfId="0" applyNumberFormat="1" applyFont="1" applyAlignment="1" applyProtection="1">
      <alignment horizontal="center"/>
      <protection/>
    </xf>
    <xf numFmtId="4" fontId="59" fillId="0" borderId="0" xfId="0" applyNumberFormat="1" applyFont="1" applyFill="1" applyAlignment="1" applyProtection="1">
      <alignment horizontal="center"/>
      <protection/>
    </xf>
    <xf numFmtId="0" fontId="53" fillId="0" borderId="0" xfId="0" applyFont="1" applyFill="1" applyAlignment="1" applyProtection="1">
      <alignment horizontal="left" vertical="center"/>
      <protection locked="0"/>
    </xf>
    <xf numFmtId="0" fontId="53" fillId="0" borderId="37" xfId="0"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2" fillId="0" borderId="37" xfId="57" applyFont="1" applyFill="1" applyBorder="1" applyAlignment="1" applyProtection="1">
      <alignment horizontal="center" vertical="center" wrapText="1"/>
      <protection/>
    </xf>
    <xf numFmtId="0" fontId="22" fillId="0" borderId="49" xfId="57" applyFont="1" applyFill="1" applyBorder="1" applyAlignment="1" applyProtection="1">
      <alignment horizontal="center" vertical="center" wrapText="1"/>
      <protection/>
    </xf>
    <xf numFmtId="0" fontId="22" fillId="15" borderId="37" xfId="57" applyFont="1" applyFill="1" applyBorder="1" applyAlignment="1" applyProtection="1">
      <alignment horizontal="center" vertical="center" wrapText="1"/>
      <protection/>
    </xf>
    <xf numFmtId="0" fontId="19" fillId="3" borderId="10" xfId="57" applyFont="1" applyFill="1" applyBorder="1" applyAlignment="1" applyProtection="1">
      <alignment horizontal="center" vertical="center"/>
      <protection/>
    </xf>
    <xf numFmtId="0" fontId="22" fillId="3" borderId="10" xfId="57" applyFont="1" applyFill="1" applyBorder="1" applyAlignment="1" applyProtection="1">
      <alignment horizontal="center" vertical="center"/>
      <protection/>
    </xf>
    <xf numFmtId="0" fontId="22" fillId="0" borderId="10" xfId="57" applyFont="1" applyFill="1" applyBorder="1" applyAlignment="1" applyProtection="1">
      <alignment horizontal="center" vertical="center"/>
      <protection/>
    </xf>
    <xf numFmtId="49" fontId="58" fillId="0" borderId="0" xfId="0" applyNumberFormat="1" applyFont="1" applyFill="1" applyAlignment="1" applyProtection="1">
      <alignment vertical="center" wrapText="1"/>
      <protection/>
    </xf>
    <xf numFmtId="0" fontId="23" fillId="0" borderId="0" xfId="0" applyFont="1" applyAlignment="1" applyProtection="1">
      <alignment/>
      <protection/>
    </xf>
    <xf numFmtId="49" fontId="23" fillId="0" borderId="0" xfId="0" applyNumberFormat="1" applyFont="1" applyBorder="1" applyAlignment="1" applyProtection="1">
      <alignment/>
      <protection/>
    </xf>
    <xf numFmtId="0" fontId="23" fillId="0" borderId="0" xfId="0" applyFont="1" applyBorder="1" applyAlignment="1" applyProtection="1">
      <alignment/>
      <protection/>
    </xf>
    <xf numFmtId="0" fontId="1" fillId="0" borderId="10" xfId="58" applyFont="1" applyFill="1" applyBorder="1" applyAlignment="1" applyProtection="1">
      <alignment horizontal="center" vertical="center"/>
      <protection locked="0"/>
    </xf>
    <xf numFmtId="0" fontId="1" fillId="6" borderId="10" xfId="58" applyFont="1" applyFill="1" applyBorder="1" applyAlignment="1">
      <alignment horizontal="center" vertical="center" wrapText="1"/>
      <protection/>
    </xf>
    <xf numFmtId="0" fontId="0" fillId="6" borderId="10" xfId="58" applyFont="1" applyFill="1" applyBorder="1" applyAlignment="1">
      <alignment horizontal="center" wrapText="1"/>
      <protection/>
    </xf>
    <xf numFmtId="0" fontId="1" fillId="6" borderId="10"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0" fillId="0" borderId="10" xfId="58" applyFont="1" applyFill="1" applyBorder="1">
      <alignment/>
      <protection/>
    </xf>
    <xf numFmtId="0" fontId="26" fillId="0" borderId="0" xfId="0" applyFont="1" applyAlignment="1">
      <alignment/>
    </xf>
    <xf numFmtId="0" fontId="15" fillId="0" borderId="29" xfId="0" applyFont="1" applyBorder="1" applyAlignment="1">
      <alignment horizontal="center" vertical="center" wrapText="1"/>
    </xf>
    <xf numFmtId="0" fontId="15" fillId="0" borderId="50" xfId="0" applyFont="1" applyBorder="1" applyAlignment="1">
      <alignment horizontal="center" vertical="center" wrapText="1"/>
    </xf>
    <xf numFmtId="0" fontId="5" fillId="0" borderId="51" xfId="0" applyFont="1" applyBorder="1" applyAlignment="1">
      <alignment horizontal="left"/>
    </xf>
    <xf numFmtId="0" fontId="5" fillId="0" borderId="52" xfId="0" applyFont="1" applyBorder="1" applyAlignment="1">
      <alignment horizontal="left"/>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15" fillId="0" borderId="14" xfId="0" applyFont="1" applyBorder="1" applyAlignment="1">
      <alignment horizontal="center" vertical="center" wrapText="1"/>
    </xf>
    <xf numFmtId="0" fontId="15" fillId="0" borderId="37" xfId="0" applyFont="1" applyBorder="1" applyAlignment="1">
      <alignment horizontal="center" vertical="center" wrapText="1"/>
    </xf>
    <xf numFmtId="0" fontId="5" fillId="0" borderId="10" xfId="0" applyFont="1" applyBorder="1" applyAlignment="1">
      <alignment horizontal="left"/>
    </xf>
    <xf numFmtId="0" fontId="5" fillId="18" borderId="14" xfId="0" applyFont="1" applyFill="1" applyBorder="1" applyAlignment="1">
      <alignment horizontal="center"/>
    </xf>
    <xf numFmtId="0" fontId="5" fillId="18" borderId="14" xfId="0" applyFont="1" applyFill="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42" xfId="0" applyFont="1" applyBorder="1" applyAlignment="1">
      <alignment horizontal="center"/>
    </xf>
    <xf numFmtId="0" fontId="15" fillId="0" borderId="2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1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23" xfId="0" applyFont="1" applyBorder="1" applyAlignment="1">
      <alignment horizontal="center" vertical="center" wrapText="1"/>
    </xf>
    <xf numFmtId="0" fontId="5" fillId="0" borderId="32" xfId="0" applyFont="1" applyBorder="1" applyAlignment="1">
      <alignment horizontal="left"/>
    </xf>
    <xf numFmtId="0" fontId="5" fillId="0" borderId="60" xfId="0" applyFont="1" applyBorder="1" applyAlignment="1">
      <alignment horizontal="left"/>
    </xf>
    <xf numFmtId="0" fontId="15" fillId="0" borderId="61" xfId="0" applyFont="1" applyBorder="1" applyAlignment="1">
      <alignment horizontal="center" vertical="center" wrapText="1"/>
    </xf>
    <xf numFmtId="0" fontId="15" fillId="0" borderId="20" xfId="0" applyFont="1" applyBorder="1" applyAlignment="1">
      <alignment horizontal="center" vertical="center" wrapText="1"/>
    </xf>
    <xf numFmtId="0" fontId="10" fillId="0" borderId="0" xfId="0" applyFont="1" applyAlignment="1">
      <alignment horizontal="left" vertical="center" wrapText="1"/>
    </xf>
    <xf numFmtId="0" fontId="5" fillId="0" borderId="51" xfId="0" applyFont="1" applyBorder="1" applyAlignment="1">
      <alignment horizontal="left"/>
    </xf>
    <xf numFmtId="0" fontId="1" fillId="0" borderId="0" xfId="0" applyFont="1" applyAlignment="1">
      <alignment horizontal="center"/>
    </xf>
    <xf numFmtId="0" fontId="1" fillId="0" borderId="62"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58" applyFont="1" applyFill="1" applyBorder="1" applyAlignment="1">
      <alignment vertical="center" wrapText="1"/>
      <protection/>
    </xf>
    <xf numFmtId="0" fontId="0" fillId="0" borderId="14" xfId="58" applyFont="1" applyFill="1" applyBorder="1" applyAlignment="1">
      <alignment vertical="center" wrapText="1"/>
      <protection/>
    </xf>
    <xf numFmtId="0" fontId="53" fillId="0" borderId="0" xfId="0" applyFont="1" applyFill="1" applyAlignment="1" applyProtection="1">
      <alignment horizontal="left" vertical="center"/>
      <protection locked="0"/>
    </xf>
    <xf numFmtId="0" fontId="20" fillId="0" borderId="63" xfId="0" applyFont="1" applyFill="1" applyBorder="1" applyAlignment="1" applyProtection="1">
      <alignment horizontal="center" vertical="center" wrapText="1"/>
      <protection/>
    </xf>
    <xf numFmtId="0" fontId="22" fillId="0" borderId="30" xfId="0" applyFont="1" applyFill="1" applyBorder="1" applyAlignment="1" applyProtection="1">
      <alignment horizontal="center" vertical="center" wrapText="1"/>
      <protection/>
    </xf>
    <xf numFmtId="0" fontId="22" fillId="0" borderId="64" xfId="0" applyFont="1" applyFill="1" applyBorder="1" applyAlignment="1" applyProtection="1">
      <alignment horizontal="center" vertical="center" wrapText="1"/>
      <protection/>
    </xf>
    <xf numFmtId="0" fontId="22" fillId="0" borderId="47" xfId="0" applyFont="1" applyFill="1" applyBorder="1" applyAlignment="1" applyProtection="1">
      <alignment horizontal="center" vertical="center" wrapText="1"/>
      <protection/>
    </xf>
    <xf numFmtId="0" fontId="22" fillId="0" borderId="0" xfId="0" applyFont="1" applyFill="1" applyAlignment="1" applyProtection="1">
      <alignment vertical="center" wrapText="1"/>
      <protection/>
    </xf>
    <xf numFmtId="49" fontId="23" fillId="0" borderId="0" xfId="0" applyNumberFormat="1" applyFont="1" applyFill="1" applyAlignment="1" applyProtection="1">
      <alignment vertical="center" wrapText="1"/>
      <protection/>
    </xf>
    <xf numFmtId="0" fontId="21" fillId="0" borderId="30" xfId="57" applyFont="1" applyBorder="1" applyAlignment="1" applyProtection="1">
      <alignment horizontal="center" vertical="center" wrapText="1"/>
      <protection/>
    </xf>
    <xf numFmtId="0" fontId="21" fillId="0" borderId="64" xfId="57" applyFont="1" applyBorder="1" applyAlignment="1" applyProtection="1">
      <alignment horizontal="center" vertical="center" wrapText="1"/>
      <protection/>
    </xf>
    <xf numFmtId="0" fontId="21" fillId="0" borderId="47" xfId="57" applyFont="1" applyBorder="1" applyAlignment="1" applyProtection="1">
      <alignment horizontal="center" vertical="center" wrapText="1"/>
      <protection/>
    </xf>
    <xf numFmtId="0" fontId="19" fillId="3" borderId="10" xfId="57" applyFont="1" applyFill="1" applyBorder="1" applyAlignment="1" applyProtection="1">
      <alignment horizontal="center" vertical="center" textRotation="90" wrapText="1"/>
      <protection/>
    </xf>
    <xf numFmtId="0" fontId="21" fillId="0" borderId="30" xfId="57" applyFont="1" applyFill="1" applyBorder="1" applyAlignment="1" applyProtection="1">
      <alignment horizontal="center" vertical="center" wrapText="1"/>
      <protection/>
    </xf>
    <xf numFmtId="0" fontId="21" fillId="0" borderId="64" xfId="57" applyFont="1" applyFill="1" applyBorder="1" applyAlignment="1" applyProtection="1">
      <alignment horizontal="center" vertical="center" wrapText="1"/>
      <protection/>
    </xf>
    <xf numFmtId="0" fontId="21" fillId="0" borderId="47" xfId="57" applyFont="1" applyFill="1" applyBorder="1" applyAlignment="1" applyProtection="1">
      <alignment horizontal="center" vertical="center" wrapText="1"/>
      <protection/>
    </xf>
    <xf numFmtId="3" fontId="56" fillId="3" borderId="10" xfId="0" applyNumberFormat="1" applyFont="1" applyFill="1" applyBorder="1" applyAlignment="1" applyProtection="1">
      <alignment horizontal="center" vertical="center" textRotation="90" wrapText="1"/>
      <protection/>
    </xf>
    <xf numFmtId="0" fontId="53" fillId="0" borderId="30" xfId="0" applyFont="1" applyFill="1" applyBorder="1" applyAlignment="1" applyProtection="1">
      <alignment horizontal="center" vertical="center" wrapText="1"/>
      <protection locked="0"/>
    </xf>
    <xf numFmtId="0" fontId="53" fillId="0" borderId="64" xfId="0" applyFont="1" applyFill="1" applyBorder="1" applyAlignment="1" applyProtection="1">
      <alignment horizontal="center" vertical="center" wrapText="1"/>
      <protection locked="0"/>
    </xf>
    <xf numFmtId="0" fontId="53" fillId="0" borderId="47"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xf>
    <xf numFmtId="49" fontId="53" fillId="0" borderId="10" xfId="0" applyNumberFormat="1" applyFont="1" applyFill="1" applyBorder="1" applyAlignment="1" applyProtection="1">
      <alignment horizontal="center" vertical="center" wrapText="1"/>
      <protection/>
    </xf>
    <xf numFmtId="0" fontId="56" fillId="0" borderId="10" xfId="57" applyFont="1" applyFill="1" applyBorder="1" applyAlignment="1" applyProtection="1">
      <alignment horizontal="center" vertical="center" textRotation="90" wrapText="1"/>
      <protection/>
    </xf>
    <xf numFmtId="0" fontId="24" fillId="0" borderId="0" xfId="0" applyFont="1" applyFill="1" applyAlignment="1" applyProtection="1">
      <alignment horizontal="justify" vertical="center" wrapText="1"/>
      <protection/>
    </xf>
    <xf numFmtId="0" fontId="24" fillId="0" borderId="0" xfId="0" applyFont="1" applyFill="1" applyAlignment="1" applyProtection="1">
      <alignment vertical="center"/>
      <protection/>
    </xf>
    <xf numFmtId="0" fontId="1" fillId="0" borderId="37" xfId="58" applyFont="1" applyBorder="1" applyAlignment="1" applyProtection="1">
      <alignment horizontal="center" vertical="center" wrapText="1"/>
      <protection/>
    </xf>
    <xf numFmtId="0" fontId="1" fillId="0" borderId="26" xfId="58" applyFont="1" applyBorder="1" applyAlignment="1" applyProtection="1">
      <alignment horizontal="center" vertical="center" wrapText="1"/>
      <protection/>
    </xf>
    <xf numFmtId="0" fontId="1" fillId="0" borderId="11" xfId="58" applyFont="1" applyBorder="1" applyAlignment="1" applyProtection="1">
      <alignment horizontal="center" vertical="center" wrapText="1"/>
      <protection/>
    </xf>
    <xf numFmtId="0" fontId="1" fillId="0" borderId="37" xfId="58" applyFont="1" applyBorder="1" applyAlignment="1" applyProtection="1">
      <alignment horizontal="center" vertical="center"/>
      <protection/>
    </xf>
    <xf numFmtId="0" fontId="1" fillId="0" borderId="26" xfId="58" applyFont="1" applyBorder="1" applyAlignment="1" applyProtection="1">
      <alignment horizontal="center" vertical="center"/>
      <protection/>
    </xf>
    <xf numFmtId="0" fontId="1" fillId="0" borderId="11" xfId="58" applyFont="1" applyBorder="1" applyAlignment="1" applyProtection="1">
      <alignment horizontal="center" vertical="center"/>
      <protection/>
    </xf>
    <xf numFmtId="0" fontId="6" fillId="2" borderId="10" xfId="58" applyFont="1" applyFill="1" applyBorder="1" applyAlignment="1" applyProtection="1">
      <alignment horizontal="center" wrapText="1"/>
      <protection/>
    </xf>
    <xf numFmtId="0" fontId="0" fillId="0" borderId="0" xfId="0" applyFont="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Sheet1" xfId="58"/>
    <cellStyle name="Note" xfId="59"/>
    <cellStyle name="Output" xfId="60"/>
    <cellStyle name="Percent" xfId="61"/>
    <cellStyle name="Title" xfId="62"/>
    <cellStyle name="Total" xfId="63"/>
    <cellStyle name="Warning Text" xfId="64"/>
  </cellStyles>
  <dxfs count="3">
    <dxf>
      <font>
        <color indexed="9"/>
      </font>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8"/>
  <sheetViews>
    <sheetView zoomScale="87" zoomScaleNormal="87" zoomScalePageLayoutView="0" workbookViewId="0" topLeftCell="D42">
      <selection activeCell="B7" sqref="B7"/>
    </sheetView>
  </sheetViews>
  <sheetFormatPr defaultColWidth="8.8515625" defaultRowHeight="12.75"/>
  <cols>
    <col min="1" max="1" width="4.7109375" style="0" customWidth="1"/>
    <col min="2" max="2" width="14.7109375" style="184" customWidth="1"/>
    <col min="3" max="3" width="17.421875" style="0" customWidth="1"/>
    <col min="4" max="4" width="31.00390625" style="141" customWidth="1"/>
    <col min="5" max="5" width="16.421875" style="0" customWidth="1"/>
    <col min="6" max="6" width="13.421875" style="0" customWidth="1"/>
    <col min="7" max="7" width="16.7109375" style="0" customWidth="1"/>
    <col min="8" max="8" width="15.140625" style="0" customWidth="1"/>
    <col min="9" max="9" width="17.7109375" style="0" customWidth="1"/>
    <col min="10" max="10" width="18.8515625" style="0" customWidth="1"/>
    <col min="11" max="11" width="15.421875" style="0" customWidth="1"/>
    <col min="12" max="12" width="16.28125" style="0" customWidth="1"/>
    <col min="13" max="13" width="27.7109375" style="0" customWidth="1"/>
    <col min="14" max="14" width="16.00390625" style="0" customWidth="1"/>
    <col min="15" max="15" width="26.00390625" style="0" customWidth="1"/>
    <col min="16" max="16" width="13.421875" style="0" customWidth="1"/>
    <col min="17" max="18" width="13.140625" style="0" customWidth="1"/>
    <col min="19" max="19" width="14.00390625" style="0" customWidth="1"/>
    <col min="20" max="20" width="11.28125" style="0" customWidth="1"/>
  </cols>
  <sheetData>
    <row r="1" spans="3:4" ht="21" customHeight="1">
      <c r="C1" s="297" t="s">
        <v>232</v>
      </c>
      <c r="D1" s="154"/>
    </row>
    <row r="3" spans="3:11" ht="18">
      <c r="C3" s="142" t="s">
        <v>282</v>
      </c>
      <c r="D3" s="296"/>
      <c r="E3" s="144"/>
      <c r="F3" s="144"/>
      <c r="G3" s="144"/>
      <c r="H3" s="144"/>
      <c r="I3" s="144"/>
      <c r="J3" s="144"/>
      <c r="K3" s="144"/>
    </row>
    <row r="4" spans="3:11" ht="18">
      <c r="C4" s="142"/>
      <c r="D4" s="143"/>
      <c r="E4" s="144"/>
      <c r="F4" s="144"/>
      <c r="G4" s="144"/>
      <c r="H4" s="144"/>
      <c r="I4" s="144"/>
      <c r="J4" s="144"/>
      <c r="K4" s="144"/>
    </row>
    <row r="5" spans="3:11" ht="18">
      <c r="C5" s="142" t="s">
        <v>283</v>
      </c>
      <c r="D5" s="143"/>
      <c r="E5" s="144"/>
      <c r="F5" s="144"/>
      <c r="G5" s="144"/>
      <c r="H5" s="144"/>
      <c r="I5" s="144"/>
      <c r="J5" s="144"/>
      <c r="K5" s="144"/>
    </row>
    <row r="6" spans="1:20" s="47" customFormat="1" ht="114.75">
      <c r="A6" s="40" t="s">
        <v>284</v>
      </c>
      <c r="B6" s="194" t="s">
        <v>420</v>
      </c>
      <c r="C6" s="146" t="s">
        <v>285</v>
      </c>
      <c r="D6" s="147" t="s">
        <v>286</v>
      </c>
      <c r="E6" s="148" t="s">
        <v>287</v>
      </c>
      <c r="F6" s="148" t="s">
        <v>288</v>
      </c>
      <c r="G6" s="148" t="s">
        <v>289</v>
      </c>
      <c r="H6" s="148" t="s">
        <v>290</v>
      </c>
      <c r="I6" s="147" t="s">
        <v>291</v>
      </c>
      <c r="J6" s="147" t="s">
        <v>292</v>
      </c>
      <c r="K6" s="147" t="s">
        <v>293</v>
      </c>
      <c r="L6" s="147" t="s">
        <v>294</v>
      </c>
      <c r="M6" s="149" t="s">
        <v>295</v>
      </c>
      <c r="N6" s="147" t="s">
        <v>296</v>
      </c>
      <c r="O6" s="147" t="s">
        <v>297</v>
      </c>
      <c r="P6" s="145" t="s">
        <v>298</v>
      </c>
      <c r="Q6" s="147" t="s">
        <v>299</v>
      </c>
      <c r="R6" s="147" t="s">
        <v>300</v>
      </c>
      <c r="S6" s="147" t="s">
        <v>301</v>
      </c>
      <c r="T6" s="150" t="s">
        <v>302</v>
      </c>
    </row>
    <row r="7" spans="1:20" s="47" customFormat="1" ht="12.75">
      <c r="A7" s="40">
        <v>1</v>
      </c>
      <c r="B7" s="194"/>
      <c r="C7" s="200"/>
      <c r="D7" s="147" t="s">
        <v>362</v>
      </c>
      <c r="E7" s="148"/>
      <c r="F7" s="291"/>
      <c r="G7" s="148"/>
      <c r="H7" s="148"/>
      <c r="I7" s="147"/>
      <c r="J7" s="147"/>
      <c r="K7" s="147"/>
      <c r="L7" s="147"/>
      <c r="M7" s="293" t="s">
        <v>365</v>
      </c>
      <c r="N7" s="292" t="s">
        <v>365</v>
      </c>
      <c r="O7" s="292" t="s">
        <v>365</v>
      </c>
      <c r="P7" s="294" t="s">
        <v>365</v>
      </c>
      <c r="Q7" s="292" t="s">
        <v>365</v>
      </c>
      <c r="R7" s="292" t="s">
        <v>365</v>
      </c>
      <c r="S7" s="292" t="s">
        <v>365</v>
      </c>
      <c r="T7" s="150"/>
    </row>
    <row r="8" spans="1:20" s="47" customFormat="1" ht="12.75">
      <c r="A8" s="40">
        <v>2</v>
      </c>
      <c r="B8" s="194"/>
      <c r="C8" s="200"/>
      <c r="D8" s="147" t="s">
        <v>362</v>
      </c>
      <c r="E8" s="148"/>
      <c r="F8" s="148"/>
      <c r="G8" s="148"/>
      <c r="H8" s="148"/>
      <c r="I8" s="147"/>
      <c r="J8" s="147"/>
      <c r="K8" s="147"/>
      <c r="L8" s="147"/>
      <c r="M8" s="293" t="s">
        <v>365</v>
      </c>
      <c r="N8" s="292" t="s">
        <v>365</v>
      </c>
      <c r="O8" s="292" t="s">
        <v>365</v>
      </c>
      <c r="P8" s="294" t="s">
        <v>365</v>
      </c>
      <c r="Q8" s="292" t="s">
        <v>365</v>
      </c>
      <c r="R8" s="292" t="s">
        <v>365</v>
      </c>
      <c r="S8" s="292" t="s">
        <v>365</v>
      </c>
      <c r="T8" s="150"/>
    </row>
    <row r="9" spans="1:20" s="47" customFormat="1" ht="12.75">
      <c r="A9" s="40">
        <v>3</v>
      </c>
      <c r="B9" s="194"/>
      <c r="C9" s="200"/>
      <c r="D9" s="147" t="s">
        <v>363</v>
      </c>
      <c r="E9" s="148"/>
      <c r="F9" s="148"/>
      <c r="G9" s="148"/>
      <c r="H9" s="148"/>
      <c r="I9" s="292" t="s">
        <v>365</v>
      </c>
      <c r="J9" s="292" t="s">
        <v>365</v>
      </c>
      <c r="K9" s="292" t="s">
        <v>365</v>
      </c>
      <c r="L9" s="292" t="s">
        <v>365</v>
      </c>
      <c r="M9" s="202"/>
      <c r="N9" s="292" t="s">
        <v>365</v>
      </c>
      <c r="O9" s="292" t="s">
        <v>365</v>
      </c>
      <c r="P9" s="294" t="s">
        <v>365</v>
      </c>
      <c r="Q9" s="292" t="s">
        <v>365</v>
      </c>
      <c r="R9" s="292" t="s">
        <v>365</v>
      </c>
      <c r="S9" s="292" t="s">
        <v>365</v>
      </c>
      <c r="T9" s="150"/>
    </row>
    <row r="10" spans="1:20" s="47" customFormat="1" ht="12.75">
      <c r="A10" s="40">
        <v>4</v>
      </c>
      <c r="B10" s="194"/>
      <c r="C10" s="200"/>
      <c r="D10" s="147" t="s">
        <v>363</v>
      </c>
      <c r="E10" s="148"/>
      <c r="F10" s="148"/>
      <c r="G10" s="148"/>
      <c r="H10" s="148"/>
      <c r="I10" s="292" t="s">
        <v>365</v>
      </c>
      <c r="J10" s="292" t="s">
        <v>365</v>
      </c>
      <c r="K10" s="292" t="s">
        <v>365</v>
      </c>
      <c r="L10" s="292" t="s">
        <v>365</v>
      </c>
      <c r="M10" s="149"/>
      <c r="N10" s="292" t="s">
        <v>365</v>
      </c>
      <c r="O10" s="292" t="s">
        <v>365</v>
      </c>
      <c r="P10" s="294" t="s">
        <v>365</v>
      </c>
      <c r="Q10" s="292" t="s">
        <v>365</v>
      </c>
      <c r="R10" s="292" t="s">
        <v>365</v>
      </c>
      <c r="S10" s="292" t="s">
        <v>365</v>
      </c>
      <c r="T10" s="150"/>
    </row>
    <row r="11" spans="1:20" s="47" customFormat="1" ht="25.5">
      <c r="A11" s="40">
        <v>5</v>
      </c>
      <c r="B11" s="194"/>
      <c r="C11" s="200"/>
      <c r="D11" s="147" t="s">
        <v>318</v>
      </c>
      <c r="E11" s="292" t="s">
        <v>365</v>
      </c>
      <c r="F11" s="292" t="s">
        <v>365</v>
      </c>
      <c r="G11" s="148" t="s">
        <v>366</v>
      </c>
      <c r="H11" s="292" t="s">
        <v>365</v>
      </c>
      <c r="I11" s="292" t="s">
        <v>365</v>
      </c>
      <c r="J11" s="292" t="s">
        <v>365</v>
      </c>
      <c r="K11" s="292" t="s">
        <v>365</v>
      </c>
      <c r="L11" s="292" t="s">
        <v>365</v>
      </c>
      <c r="M11" s="292" t="s">
        <v>365</v>
      </c>
      <c r="N11" s="292" t="s">
        <v>365</v>
      </c>
      <c r="O11" s="292" t="s">
        <v>365</v>
      </c>
      <c r="P11" s="292" t="s">
        <v>365</v>
      </c>
      <c r="Q11" s="292" t="s">
        <v>365</v>
      </c>
      <c r="R11" s="292" t="s">
        <v>365</v>
      </c>
      <c r="S11" s="292" t="s">
        <v>365</v>
      </c>
      <c r="T11" s="150"/>
    </row>
    <row r="12" spans="1:20" s="47" customFormat="1" ht="12.75">
      <c r="A12" s="40">
        <v>6</v>
      </c>
      <c r="B12" s="194"/>
      <c r="C12" s="200"/>
      <c r="D12" s="147" t="s">
        <v>361</v>
      </c>
      <c r="E12" s="148"/>
      <c r="F12" s="148"/>
      <c r="G12" s="148"/>
      <c r="H12" s="148"/>
      <c r="I12" s="147"/>
      <c r="J12" s="292" t="s">
        <v>365</v>
      </c>
      <c r="K12" s="292" t="s">
        <v>365</v>
      </c>
      <c r="L12" s="292" t="s">
        <v>365</v>
      </c>
      <c r="M12" s="292" t="s">
        <v>365</v>
      </c>
      <c r="N12" s="292" t="s">
        <v>365</v>
      </c>
      <c r="O12" s="292" t="s">
        <v>365</v>
      </c>
      <c r="P12" s="292" t="s">
        <v>365</v>
      </c>
      <c r="Q12" s="292" t="s">
        <v>365</v>
      </c>
      <c r="R12" s="292" t="s">
        <v>365</v>
      </c>
      <c r="S12" s="292" t="s">
        <v>365</v>
      </c>
      <c r="T12" s="150"/>
    </row>
    <row r="13" spans="1:20" s="47" customFormat="1" ht="12.75">
      <c r="A13" s="40">
        <v>7</v>
      </c>
      <c r="B13" s="194"/>
      <c r="C13" s="200"/>
      <c r="D13" s="147" t="s">
        <v>361</v>
      </c>
      <c r="E13" s="148"/>
      <c r="F13" s="148"/>
      <c r="G13" s="148"/>
      <c r="H13" s="148"/>
      <c r="I13" s="147"/>
      <c r="J13" s="292" t="s">
        <v>365</v>
      </c>
      <c r="K13" s="292" t="s">
        <v>365</v>
      </c>
      <c r="L13" s="292" t="s">
        <v>365</v>
      </c>
      <c r="M13" s="292" t="s">
        <v>365</v>
      </c>
      <c r="N13" s="292" t="s">
        <v>365</v>
      </c>
      <c r="O13" s="292" t="s">
        <v>365</v>
      </c>
      <c r="P13" s="292" t="s">
        <v>365</v>
      </c>
      <c r="Q13" s="292" t="s">
        <v>365</v>
      </c>
      <c r="R13" s="292" t="s">
        <v>365</v>
      </c>
      <c r="S13" s="292" t="s">
        <v>365</v>
      </c>
      <c r="T13" s="150"/>
    </row>
    <row r="14" spans="1:20" s="47" customFormat="1" ht="25.5">
      <c r="A14" s="40">
        <v>8</v>
      </c>
      <c r="B14" s="194"/>
      <c r="C14" s="200"/>
      <c r="D14" s="147" t="s">
        <v>370</v>
      </c>
      <c r="E14" s="292" t="s">
        <v>365</v>
      </c>
      <c r="F14" s="292" t="s">
        <v>365</v>
      </c>
      <c r="G14" s="148" t="s">
        <v>366</v>
      </c>
      <c r="H14" s="292" t="s">
        <v>365</v>
      </c>
      <c r="I14" s="292" t="s">
        <v>365</v>
      </c>
      <c r="J14" s="292" t="s">
        <v>365</v>
      </c>
      <c r="K14" s="292" t="s">
        <v>365</v>
      </c>
      <c r="L14" s="292" t="s">
        <v>365</v>
      </c>
      <c r="M14" s="292" t="s">
        <v>365</v>
      </c>
      <c r="N14" s="292" t="s">
        <v>365</v>
      </c>
      <c r="O14" s="292" t="s">
        <v>365</v>
      </c>
      <c r="P14" s="292" t="s">
        <v>365</v>
      </c>
      <c r="Q14" s="292" t="s">
        <v>365</v>
      </c>
      <c r="R14" s="292" t="s">
        <v>365</v>
      </c>
      <c r="S14" s="292" t="s">
        <v>365</v>
      </c>
      <c r="T14" s="150"/>
    </row>
    <row r="15" spans="1:20" s="47" customFormat="1" ht="25.5">
      <c r="A15" s="40">
        <v>9</v>
      </c>
      <c r="B15" s="194"/>
      <c r="C15" s="200"/>
      <c r="D15" s="147" t="s">
        <v>367</v>
      </c>
      <c r="E15" s="292" t="s">
        <v>365</v>
      </c>
      <c r="F15" s="292" t="s">
        <v>365</v>
      </c>
      <c r="G15" s="148" t="s">
        <v>366</v>
      </c>
      <c r="H15" s="292" t="s">
        <v>365</v>
      </c>
      <c r="I15" s="292" t="s">
        <v>365</v>
      </c>
      <c r="J15" s="292" t="s">
        <v>365</v>
      </c>
      <c r="K15" s="292" t="s">
        <v>365</v>
      </c>
      <c r="L15" s="292" t="s">
        <v>365</v>
      </c>
      <c r="M15" s="292" t="s">
        <v>365</v>
      </c>
      <c r="N15" s="292" t="s">
        <v>365</v>
      </c>
      <c r="O15" s="292" t="s">
        <v>365</v>
      </c>
      <c r="P15" s="292" t="s">
        <v>365</v>
      </c>
      <c r="Q15" s="292" t="s">
        <v>365</v>
      </c>
      <c r="R15" s="292" t="s">
        <v>365</v>
      </c>
      <c r="S15" s="292" t="s">
        <v>365</v>
      </c>
      <c r="T15" s="150"/>
    </row>
    <row r="16" spans="1:20" s="47" customFormat="1" ht="25.5">
      <c r="A16" s="40">
        <v>10</v>
      </c>
      <c r="B16" s="194"/>
      <c r="C16" s="200"/>
      <c r="D16" s="147" t="s">
        <v>371</v>
      </c>
      <c r="E16" s="292" t="s">
        <v>365</v>
      </c>
      <c r="F16" s="292" t="s">
        <v>365</v>
      </c>
      <c r="G16" s="148" t="s">
        <v>366</v>
      </c>
      <c r="H16" s="292" t="s">
        <v>365</v>
      </c>
      <c r="I16" s="292" t="s">
        <v>365</v>
      </c>
      <c r="J16" s="292" t="s">
        <v>365</v>
      </c>
      <c r="K16" s="292" t="s">
        <v>365</v>
      </c>
      <c r="L16" s="292" t="s">
        <v>365</v>
      </c>
      <c r="M16" s="292" t="s">
        <v>365</v>
      </c>
      <c r="N16" s="292" t="s">
        <v>365</v>
      </c>
      <c r="O16" s="292" t="s">
        <v>365</v>
      </c>
      <c r="P16" s="292" t="s">
        <v>365</v>
      </c>
      <c r="Q16" s="292" t="s">
        <v>365</v>
      </c>
      <c r="R16" s="292" t="s">
        <v>365</v>
      </c>
      <c r="S16" s="292" t="s">
        <v>365</v>
      </c>
      <c r="T16" s="150"/>
    </row>
    <row r="17" spans="1:20" s="47" customFormat="1" ht="25.5">
      <c r="A17" s="40">
        <v>11</v>
      </c>
      <c r="B17" s="194"/>
      <c r="C17" s="200"/>
      <c r="D17" s="147" t="s">
        <v>368</v>
      </c>
      <c r="E17" s="292" t="s">
        <v>365</v>
      </c>
      <c r="F17" s="292" t="s">
        <v>365</v>
      </c>
      <c r="G17" s="148" t="s">
        <v>366</v>
      </c>
      <c r="H17" s="292" t="s">
        <v>365</v>
      </c>
      <c r="I17" s="292" t="s">
        <v>365</v>
      </c>
      <c r="J17" s="292" t="s">
        <v>365</v>
      </c>
      <c r="K17" s="292" t="s">
        <v>365</v>
      </c>
      <c r="L17" s="292" t="s">
        <v>365</v>
      </c>
      <c r="M17" s="292" t="s">
        <v>365</v>
      </c>
      <c r="N17" s="292" t="s">
        <v>365</v>
      </c>
      <c r="O17" s="292" t="s">
        <v>365</v>
      </c>
      <c r="P17" s="292" t="s">
        <v>365</v>
      </c>
      <c r="Q17" s="292" t="s">
        <v>365</v>
      </c>
      <c r="R17" s="292" t="s">
        <v>365</v>
      </c>
      <c r="S17" s="292" t="s">
        <v>365</v>
      </c>
      <c r="T17" s="150"/>
    </row>
    <row r="18" spans="1:20" s="47" customFormat="1" ht="12.75">
      <c r="A18" s="40">
        <v>12</v>
      </c>
      <c r="B18" s="194"/>
      <c r="C18" s="200"/>
      <c r="D18" s="147" t="s">
        <v>326</v>
      </c>
      <c r="E18" s="148"/>
      <c r="F18" s="148"/>
      <c r="G18" s="148"/>
      <c r="H18" s="148"/>
      <c r="I18" s="292" t="s">
        <v>365</v>
      </c>
      <c r="J18" s="292" t="s">
        <v>365</v>
      </c>
      <c r="K18" s="292" t="s">
        <v>365</v>
      </c>
      <c r="L18" s="292" t="s">
        <v>365</v>
      </c>
      <c r="M18" s="292" t="s">
        <v>365</v>
      </c>
      <c r="N18" s="292" t="s">
        <v>365</v>
      </c>
      <c r="O18" s="292" t="s">
        <v>365</v>
      </c>
      <c r="P18" s="292" t="s">
        <v>365</v>
      </c>
      <c r="Q18" s="292" t="s">
        <v>365</v>
      </c>
      <c r="R18" s="292" t="s">
        <v>365</v>
      </c>
      <c r="S18" s="292" t="s">
        <v>365</v>
      </c>
      <c r="T18" s="150"/>
    </row>
    <row r="19" spans="1:20" s="47" customFormat="1" ht="12.75">
      <c r="A19" s="40">
        <v>13</v>
      </c>
      <c r="B19" s="194"/>
      <c r="C19" s="200"/>
      <c r="D19" s="147" t="s">
        <v>326</v>
      </c>
      <c r="E19" s="148"/>
      <c r="F19" s="148"/>
      <c r="G19" s="148"/>
      <c r="H19" s="148"/>
      <c r="I19" s="292" t="s">
        <v>365</v>
      </c>
      <c r="J19" s="292" t="s">
        <v>365</v>
      </c>
      <c r="K19" s="292" t="s">
        <v>365</v>
      </c>
      <c r="L19" s="292" t="s">
        <v>365</v>
      </c>
      <c r="M19" s="292" t="s">
        <v>365</v>
      </c>
      <c r="N19" s="292" t="s">
        <v>365</v>
      </c>
      <c r="O19" s="292" t="s">
        <v>365</v>
      </c>
      <c r="P19" s="292" t="s">
        <v>365</v>
      </c>
      <c r="Q19" s="292" t="s">
        <v>365</v>
      </c>
      <c r="R19" s="292" t="s">
        <v>365</v>
      </c>
      <c r="S19" s="292" t="s">
        <v>365</v>
      </c>
      <c r="T19" s="150"/>
    </row>
    <row r="20" spans="1:20" s="47" customFormat="1" ht="25.5">
      <c r="A20" s="40">
        <v>14</v>
      </c>
      <c r="B20" s="194"/>
      <c r="C20" s="200"/>
      <c r="D20" s="147" t="s">
        <v>369</v>
      </c>
      <c r="E20" s="292" t="s">
        <v>365</v>
      </c>
      <c r="F20" s="292" t="s">
        <v>365</v>
      </c>
      <c r="G20" s="148" t="s">
        <v>366</v>
      </c>
      <c r="H20" s="292" t="s">
        <v>365</v>
      </c>
      <c r="I20" s="292" t="s">
        <v>365</v>
      </c>
      <c r="J20" s="292" t="s">
        <v>365</v>
      </c>
      <c r="K20" s="292" t="s">
        <v>365</v>
      </c>
      <c r="L20" s="292" t="s">
        <v>365</v>
      </c>
      <c r="M20" s="292" t="s">
        <v>365</v>
      </c>
      <c r="N20" s="292" t="s">
        <v>365</v>
      </c>
      <c r="O20" s="292" t="s">
        <v>365</v>
      </c>
      <c r="P20" s="292" t="s">
        <v>365</v>
      </c>
      <c r="Q20" s="292" t="s">
        <v>365</v>
      </c>
      <c r="R20" s="292" t="s">
        <v>365</v>
      </c>
      <c r="S20" s="292" t="s">
        <v>365</v>
      </c>
      <c r="T20" s="150"/>
    </row>
    <row r="21" spans="1:20" s="47" customFormat="1" ht="12.75">
      <c r="A21" s="40">
        <v>15</v>
      </c>
      <c r="B21" s="194"/>
      <c r="C21" s="200"/>
      <c r="D21" s="147" t="s">
        <v>410</v>
      </c>
      <c r="E21" s="148"/>
      <c r="F21" s="148"/>
      <c r="G21" s="148"/>
      <c r="H21" s="148"/>
      <c r="I21" s="292" t="s">
        <v>365</v>
      </c>
      <c r="J21" s="148"/>
      <c r="K21" s="292" t="s">
        <v>365</v>
      </c>
      <c r="L21" s="292" t="s">
        <v>365</v>
      </c>
      <c r="M21" s="203"/>
      <c r="N21" s="147"/>
      <c r="O21" s="147"/>
      <c r="P21" s="295" t="s">
        <v>365</v>
      </c>
      <c r="Q21" s="295" t="s">
        <v>365</v>
      </c>
      <c r="R21" s="295" t="s">
        <v>365</v>
      </c>
      <c r="S21" s="295" t="s">
        <v>365</v>
      </c>
      <c r="T21" s="150"/>
    </row>
    <row r="22" spans="1:20" s="47" customFormat="1" ht="12.75">
      <c r="A22" s="40">
        <v>16</v>
      </c>
      <c r="B22" s="194"/>
      <c r="C22" s="200"/>
      <c r="D22" s="147" t="s">
        <v>410</v>
      </c>
      <c r="E22" s="148"/>
      <c r="F22" s="148"/>
      <c r="G22" s="148"/>
      <c r="H22" s="148"/>
      <c r="I22" s="292" t="s">
        <v>365</v>
      </c>
      <c r="J22" s="148"/>
      <c r="K22" s="292" t="s">
        <v>365</v>
      </c>
      <c r="L22" s="292" t="s">
        <v>365</v>
      </c>
      <c r="M22" s="203"/>
      <c r="N22" s="147"/>
      <c r="O22" s="147"/>
      <c r="P22" s="295" t="s">
        <v>365</v>
      </c>
      <c r="Q22" s="295" t="s">
        <v>365</v>
      </c>
      <c r="R22" s="295" t="s">
        <v>365</v>
      </c>
      <c r="S22" s="295" t="s">
        <v>365</v>
      </c>
      <c r="T22" s="150"/>
    </row>
    <row r="23" spans="1:20" s="47" customFormat="1" ht="12.75">
      <c r="A23" s="40">
        <v>17</v>
      </c>
      <c r="B23" s="194"/>
      <c r="C23" s="200"/>
      <c r="D23" s="147" t="s">
        <v>411</v>
      </c>
      <c r="E23" s="148"/>
      <c r="F23" s="148"/>
      <c r="G23" s="148"/>
      <c r="H23" s="148"/>
      <c r="I23" s="292" t="s">
        <v>365</v>
      </c>
      <c r="J23" s="148"/>
      <c r="K23" s="292" t="s">
        <v>365</v>
      </c>
      <c r="L23" s="292" t="s">
        <v>365</v>
      </c>
      <c r="M23" s="202"/>
      <c r="N23" s="147"/>
      <c r="O23" s="147"/>
      <c r="P23" s="295" t="s">
        <v>365</v>
      </c>
      <c r="Q23" s="295" t="s">
        <v>365</v>
      </c>
      <c r="R23" s="295" t="s">
        <v>365</v>
      </c>
      <c r="S23" s="295" t="s">
        <v>365</v>
      </c>
      <c r="T23" s="150"/>
    </row>
    <row r="24" spans="1:20" s="47" customFormat="1" ht="12.75">
      <c r="A24" s="40">
        <v>18</v>
      </c>
      <c r="B24" s="194"/>
      <c r="C24" s="200"/>
      <c r="D24" s="147" t="s">
        <v>411</v>
      </c>
      <c r="E24" s="147"/>
      <c r="F24" s="147"/>
      <c r="G24" s="147"/>
      <c r="H24" s="147"/>
      <c r="I24" s="292" t="s">
        <v>365</v>
      </c>
      <c r="J24" s="148"/>
      <c r="K24" s="292" t="s">
        <v>365</v>
      </c>
      <c r="L24" s="292" t="s">
        <v>365</v>
      </c>
      <c r="M24" s="202"/>
      <c r="N24" s="147"/>
      <c r="O24" s="147"/>
      <c r="P24" s="295" t="s">
        <v>365</v>
      </c>
      <c r="Q24" s="295" t="s">
        <v>365</v>
      </c>
      <c r="R24" s="295" t="s">
        <v>365</v>
      </c>
      <c r="S24" s="295" t="s">
        <v>365</v>
      </c>
      <c r="T24" s="150"/>
    </row>
    <row r="25" spans="1:20" s="47" customFormat="1" ht="12.75">
      <c r="A25" s="40">
        <v>19</v>
      </c>
      <c r="B25" s="194"/>
      <c r="C25" s="200"/>
      <c r="D25" s="147" t="s">
        <v>411</v>
      </c>
      <c r="E25" s="147"/>
      <c r="F25" s="147"/>
      <c r="G25" s="147"/>
      <c r="H25" s="147"/>
      <c r="I25" s="292" t="s">
        <v>365</v>
      </c>
      <c r="J25" s="148"/>
      <c r="K25" s="292" t="s">
        <v>365</v>
      </c>
      <c r="L25" s="292" t="s">
        <v>365</v>
      </c>
      <c r="M25" s="202"/>
      <c r="N25" s="147"/>
      <c r="O25" s="147"/>
      <c r="P25" s="295" t="s">
        <v>365</v>
      </c>
      <c r="Q25" s="295" t="s">
        <v>365</v>
      </c>
      <c r="R25" s="295" t="s">
        <v>365</v>
      </c>
      <c r="S25" s="295" t="s">
        <v>365</v>
      </c>
      <c r="T25" s="150"/>
    </row>
    <row r="26" spans="1:20" s="47" customFormat="1" ht="12.75">
      <c r="A26" s="40">
        <v>20</v>
      </c>
      <c r="B26" s="194"/>
      <c r="C26" s="200"/>
      <c r="D26" s="147" t="s">
        <v>411</v>
      </c>
      <c r="E26" s="147"/>
      <c r="F26" s="147"/>
      <c r="G26" s="147"/>
      <c r="H26" s="147"/>
      <c r="I26" s="292" t="s">
        <v>365</v>
      </c>
      <c r="J26" s="148"/>
      <c r="K26" s="292" t="s">
        <v>365</v>
      </c>
      <c r="L26" s="292" t="s">
        <v>365</v>
      </c>
      <c r="M26" s="202"/>
      <c r="N26" s="147"/>
      <c r="O26" s="147"/>
      <c r="P26" s="295" t="s">
        <v>365</v>
      </c>
      <c r="Q26" s="295" t="s">
        <v>365</v>
      </c>
      <c r="R26" s="295" t="s">
        <v>365</v>
      </c>
      <c r="S26" s="295" t="s">
        <v>365</v>
      </c>
      <c r="T26" s="150"/>
    </row>
    <row r="27" spans="1:20" s="47" customFormat="1" ht="25.5">
      <c r="A27" s="40">
        <v>21</v>
      </c>
      <c r="B27" s="194"/>
      <c r="C27" s="200"/>
      <c r="D27" s="147" t="s">
        <v>412</v>
      </c>
      <c r="E27" s="148"/>
      <c r="F27" s="148"/>
      <c r="G27" s="148"/>
      <c r="H27" s="148"/>
      <c r="I27" s="292" t="s">
        <v>365</v>
      </c>
      <c r="J27" s="292" t="s">
        <v>365</v>
      </c>
      <c r="K27" s="292" t="s">
        <v>365</v>
      </c>
      <c r="L27" s="292" t="s">
        <v>365</v>
      </c>
      <c r="M27" s="202"/>
      <c r="N27" s="292" t="s">
        <v>365</v>
      </c>
      <c r="O27" s="292" t="s">
        <v>365</v>
      </c>
      <c r="P27" s="295" t="s">
        <v>365</v>
      </c>
      <c r="Q27" s="295" t="s">
        <v>365</v>
      </c>
      <c r="R27" s="295" t="s">
        <v>365</v>
      </c>
      <c r="S27" s="295" t="s">
        <v>365</v>
      </c>
      <c r="T27" s="150"/>
    </row>
    <row r="28" spans="1:20" s="47" customFormat="1" ht="25.5">
      <c r="A28" s="40">
        <v>22</v>
      </c>
      <c r="B28" s="194"/>
      <c r="C28" s="200"/>
      <c r="D28" s="147" t="s">
        <v>412</v>
      </c>
      <c r="E28" s="148"/>
      <c r="F28" s="148"/>
      <c r="G28" s="148"/>
      <c r="H28" s="148"/>
      <c r="I28" s="292" t="s">
        <v>365</v>
      </c>
      <c r="J28" s="292" t="s">
        <v>365</v>
      </c>
      <c r="K28" s="292" t="s">
        <v>365</v>
      </c>
      <c r="L28" s="292" t="s">
        <v>365</v>
      </c>
      <c r="M28" s="149"/>
      <c r="N28" s="292" t="s">
        <v>365</v>
      </c>
      <c r="O28" s="292" t="s">
        <v>365</v>
      </c>
      <c r="P28" s="295" t="s">
        <v>365</v>
      </c>
      <c r="Q28" s="295" t="s">
        <v>365</v>
      </c>
      <c r="R28" s="295" t="s">
        <v>365</v>
      </c>
      <c r="S28" s="295" t="s">
        <v>365</v>
      </c>
      <c r="T28" s="150"/>
    </row>
    <row r="29" spans="1:20" s="47" customFormat="1" ht="12.75">
      <c r="A29" s="40">
        <v>23</v>
      </c>
      <c r="B29" s="194"/>
      <c r="C29" s="200"/>
      <c r="D29" s="147" t="s">
        <v>413</v>
      </c>
      <c r="E29" s="148"/>
      <c r="F29" s="148"/>
      <c r="G29" s="148"/>
      <c r="H29" s="148"/>
      <c r="I29" s="292" t="s">
        <v>365</v>
      </c>
      <c r="J29" s="292" t="s">
        <v>365</v>
      </c>
      <c r="K29" s="292" t="s">
        <v>365</v>
      </c>
      <c r="L29" s="292" t="s">
        <v>365</v>
      </c>
      <c r="M29" s="149"/>
      <c r="N29" s="292" t="s">
        <v>365</v>
      </c>
      <c r="O29" s="292" t="s">
        <v>365</v>
      </c>
      <c r="P29" s="295" t="s">
        <v>365</v>
      </c>
      <c r="Q29" s="295" t="s">
        <v>365</v>
      </c>
      <c r="R29" s="295" t="s">
        <v>365</v>
      </c>
      <c r="S29" s="295" t="s">
        <v>365</v>
      </c>
      <c r="T29" s="150"/>
    </row>
    <row r="30" spans="1:20" s="47" customFormat="1" ht="12.75">
      <c r="A30" s="40">
        <v>24</v>
      </c>
      <c r="B30" s="194"/>
      <c r="C30" s="200"/>
      <c r="D30" s="147" t="s">
        <v>413</v>
      </c>
      <c r="E30" s="148"/>
      <c r="F30" s="148"/>
      <c r="G30" s="148"/>
      <c r="H30" s="148"/>
      <c r="I30" s="292" t="s">
        <v>365</v>
      </c>
      <c r="J30" s="292" t="s">
        <v>365</v>
      </c>
      <c r="K30" s="292" t="s">
        <v>365</v>
      </c>
      <c r="L30" s="292" t="s">
        <v>365</v>
      </c>
      <c r="M30" s="149"/>
      <c r="N30" s="292" t="s">
        <v>365</v>
      </c>
      <c r="O30" s="292" t="s">
        <v>365</v>
      </c>
      <c r="P30" s="295" t="s">
        <v>365</v>
      </c>
      <c r="Q30" s="295" t="s">
        <v>365</v>
      </c>
      <c r="R30" s="295" t="s">
        <v>365</v>
      </c>
      <c r="S30" s="295" t="s">
        <v>365</v>
      </c>
      <c r="T30" s="150"/>
    </row>
    <row r="31" spans="1:20" s="47" customFormat="1" ht="12.75">
      <c r="A31" s="40">
        <v>25</v>
      </c>
      <c r="B31" s="194"/>
      <c r="C31" s="200"/>
      <c r="D31" s="147" t="s">
        <v>414</v>
      </c>
      <c r="E31" s="148"/>
      <c r="F31" s="148"/>
      <c r="G31" s="148"/>
      <c r="H31" s="148"/>
      <c r="I31" s="292" t="s">
        <v>365</v>
      </c>
      <c r="J31" s="292" t="s">
        <v>365</v>
      </c>
      <c r="K31" s="292" t="s">
        <v>365</v>
      </c>
      <c r="L31" s="292" t="s">
        <v>365</v>
      </c>
      <c r="M31" s="202"/>
      <c r="N31" s="292" t="s">
        <v>365</v>
      </c>
      <c r="O31" s="292" t="s">
        <v>365</v>
      </c>
      <c r="P31" s="295" t="s">
        <v>365</v>
      </c>
      <c r="Q31" s="295" t="s">
        <v>365</v>
      </c>
      <c r="R31" s="295" t="s">
        <v>365</v>
      </c>
      <c r="S31" s="295" t="s">
        <v>365</v>
      </c>
      <c r="T31" s="150"/>
    </row>
    <row r="32" spans="1:20" s="47" customFormat="1" ht="12.75">
      <c r="A32" s="40">
        <v>26</v>
      </c>
      <c r="B32" s="194"/>
      <c r="C32" s="200"/>
      <c r="D32" s="147" t="s">
        <v>414</v>
      </c>
      <c r="E32" s="148"/>
      <c r="F32" s="148"/>
      <c r="G32" s="148"/>
      <c r="H32" s="148"/>
      <c r="I32" s="292" t="s">
        <v>365</v>
      </c>
      <c r="J32" s="292" t="s">
        <v>365</v>
      </c>
      <c r="K32" s="292" t="s">
        <v>365</v>
      </c>
      <c r="L32" s="292" t="s">
        <v>365</v>
      </c>
      <c r="M32" s="202"/>
      <c r="N32" s="292" t="s">
        <v>365</v>
      </c>
      <c r="O32" s="292" t="s">
        <v>365</v>
      </c>
      <c r="P32" s="295" t="s">
        <v>365</v>
      </c>
      <c r="Q32" s="295" t="s">
        <v>365</v>
      </c>
      <c r="R32" s="295" t="s">
        <v>365</v>
      </c>
      <c r="S32" s="295" t="s">
        <v>365</v>
      </c>
      <c r="T32" s="150"/>
    </row>
    <row r="33" spans="1:20" s="47" customFormat="1" ht="12.75">
      <c r="A33" s="40">
        <v>27</v>
      </c>
      <c r="B33" s="194"/>
      <c r="C33" s="200"/>
      <c r="D33" s="147" t="s">
        <v>415</v>
      </c>
      <c r="E33" s="148"/>
      <c r="F33" s="148"/>
      <c r="G33" s="148"/>
      <c r="H33" s="148"/>
      <c r="I33" s="292" t="s">
        <v>365</v>
      </c>
      <c r="J33" s="292" t="s">
        <v>365</v>
      </c>
      <c r="K33" s="292" t="s">
        <v>365</v>
      </c>
      <c r="L33" s="292" t="s">
        <v>365</v>
      </c>
      <c r="M33" s="202"/>
      <c r="N33" s="292" t="s">
        <v>365</v>
      </c>
      <c r="O33" s="292" t="s">
        <v>365</v>
      </c>
      <c r="P33" s="295" t="s">
        <v>365</v>
      </c>
      <c r="Q33" s="295" t="s">
        <v>365</v>
      </c>
      <c r="R33" s="295" t="s">
        <v>365</v>
      </c>
      <c r="S33" s="295" t="s">
        <v>365</v>
      </c>
      <c r="T33" s="150"/>
    </row>
    <row r="34" spans="1:20" s="47" customFormat="1" ht="12.75">
      <c r="A34" s="40">
        <v>28</v>
      </c>
      <c r="B34" s="194"/>
      <c r="C34" s="200"/>
      <c r="D34" s="147" t="s">
        <v>415</v>
      </c>
      <c r="E34" s="148"/>
      <c r="F34" s="148"/>
      <c r="G34" s="148"/>
      <c r="H34" s="148"/>
      <c r="I34" s="292" t="s">
        <v>365</v>
      </c>
      <c r="J34" s="292" t="s">
        <v>365</v>
      </c>
      <c r="K34" s="292" t="s">
        <v>365</v>
      </c>
      <c r="L34" s="292" t="s">
        <v>365</v>
      </c>
      <c r="M34" s="202"/>
      <c r="N34" s="292" t="s">
        <v>365</v>
      </c>
      <c r="O34" s="292" t="s">
        <v>365</v>
      </c>
      <c r="P34" s="295" t="s">
        <v>365</v>
      </c>
      <c r="Q34" s="295" t="s">
        <v>365</v>
      </c>
      <c r="R34" s="295" t="s">
        <v>365</v>
      </c>
      <c r="S34" s="295" t="s">
        <v>365</v>
      </c>
      <c r="T34" s="150"/>
    </row>
    <row r="35" spans="1:20" s="47" customFormat="1" ht="25.5">
      <c r="A35" s="40">
        <v>29</v>
      </c>
      <c r="B35" s="194"/>
      <c r="C35" s="200"/>
      <c r="D35" s="147" t="s">
        <v>364</v>
      </c>
      <c r="E35" s="292" t="s">
        <v>365</v>
      </c>
      <c r="F35" s="292" t="s">
        <v>365</v>
      </c>
      <c r="G35" s="152" t="s">
        <v>366</v>
      </c>
      <c r="H35" s="292" t="s">
        <v>365</v>
      </c>
      <c r="I35" s="292" t="s">
        <v>365</v>
      </c>
      <c r="J35" s="292" t="s">
        <v>365</v>
      </c>
      <c r="K35" s="292" t="s">
        <v>365</v>
      </c>
      <c r="L35" s="292" t="s">
        <v>365</v>
      </c>
      <c r="M35" s="293" t="s">
        <v>365</v>
      </c>
      <c r="N35" s="292" t="s">
        <v>365</v>
      </c>
      <c r="O35" s="292" t="s">
        <v>365</v>
      </c>
      <c r="P35" s="295" t="s">
        <v>365</v>
      </c>
      <c r="Q35" s="295" t="s">
        <v>365</v>
      </c>
      <c r="R35" s="295" t="s">
        <v>365</v>
      </c>
      <c r="S35" s="295" t="s">
        <v>365</v>
      </c>
      <c r="T35" s="153"/>
    </row>
    <row r="36" spans="1:20" s="47" customFormat="1" ht="25.5">
      <c r="A36" s="40">
        <v>30</v>
      </c>
      <c r="B36" s="194"/>
      <c r="C36" s="200"/>
      <c r="D36" s="151" t="s">
        <v>375</v>
      </c>
      <c r="E36" s="152"/>
      <c r="F36" s="152"/>
      <c r="G36" s="152"/>
      <c r="H36" s="152"/>
      <c r="I36" s="292" t="s">
        <v>365</v>
      </c>
      <c r="J36" s="148"/>
      <c r="K36" s="292" t="s">
        <v>365</v>
      </c>
      <c r="L36" s="292" t="s">
        <v>365</v>
      </c>
      <c r="M36" s="202"/>
      <c r="N36" s="292" t="s">
        <v>365</v>
      </c>
      <c r="O36" s="292" t="s">
        <v>365</v>
      </c>
      <c r="P36" s="292" t="s">
        <v>365</v>
      </c>
      <c r="Q36" s="204"/>
      <c r="R36" s="295" t="s">
        <v>365</v>
      </c>
      <c r="S36" s="295" t="s">
        <v>365</v>
      </c>
      <c r="T36" s="153"/>
    </row>
    <row r="37" spans="1:20" s="47" customFormat="1" ht="25.5">
      <c r="A37" s="40">
        <v>31</v>
      </c>
      <c r="B37" s="194"/>
      <c r="C37" s="200"/>
      <c r="D37" s="151" t="s">
        <v>375</v>
      </c>
      <c r="E37" s="152"/>
      <c r="F37" s="152"/>
      <c r="G37" s="152"/>
      <c r="H37" s="152"/>
      <c r="I37" s="292" t="s">
        <v>365</v>
      </c>
      <c r="J37" s="148"/>
      <c r="K37" s="292" t="s">
        <v>365</v>
      </c>
      <c r="L37" s="292" t="s">
        <v>365</v>
      </c>
      <c r="M37" s="202"/>
      <c r="N37" s="292" t="s">
        <v>365</v>
      </c>
      <c r="O37" s="292" t="s">
        <v>365</v>
      </c>
      <c r="P37" s="292" t="s">
        <v>365</v>
      </c>
      <c r="Q37" s="204"/>
      <c r="R37" s="295" t="s">
        <v>365</v>
      </c>
      <c r="S37" s="295" t="s">
        <v>365</v>
      </c>
      <c r="T37" s="153"/>
    </row>
    <row r="38" spans="1:20" s="47" customFormat="1" ht="12.75">
      <c r="A38" s="40">
        <v>32</v>
      </c>
      <c r="B38" s="194"/>
      <c r="C38" s="200"/>
      <c r="D38" s="151" t="s">
        <v>376</v>
      </c>
      <c r="E38" s="152"/>
      <c r="F38" s="152"/>
      <c r="G38" s="152"/>
      <c r="H38" s="152"/>
      <c r="I38" s="292" t="s">
        <v>365</v>
      </c>
      <c r="J38" s="148"/>
      <c r="K38" s="292" t="s">
        <v>365</v>
      </c>
      <c r="L38" s="292" t="s">
        <v>365</v>
      </c>
      <c r="M38" s="202"/>
      <c r="N38" s="292" t="s">
        <v>365</v>
      </c>
      <c r="O38" s="292" t="s">
        <v>365</v>
      </c>
      <c r="P38" s="292" t="s">
        <v>365</v>
      </c>
      <c r="Q38" s="204"/>
      <c r="R38" s="295" t="s">
        <v>365</v>
      </c>
      <c r="S38" s="295" t="s">
        <v>365</v>
      </c>
      <c r="T38" s="153"/>
    </row>
    <row r="39" spans="1:20" s="47" customFormat="1" ht="12.75">
      <c r="A39" s="40">
        <v>33</v>
      </c>
      <c r="B39" s="194"/>
      <c r="C39" s="200"/>
      <c r="D39" s="151" t="s">
        <v>376</v>
      </c>
      <c r="E39" s="152"/>
      <c r="F39" s="152"/>
      <c r="G39" s="152"/>
      <c r="H39" s="152"/>
      <c r="I39" s="292" t="s">
        <v>365</v>
      </c>
      <c r="J39" s="148"/>
      <c r="K39" s="292" t="s">
        <v>365</v>
      </c>
      <c r="L39" s="292" t="s">
        <v>365</v>
      </c>
      <c r="M39" s="202"/>
      <c r="N39" s="292" t="s">
        <v>365</v>
      </c>
      <c r="O39" s="292" t="s">
        <v>365</v>
      </c>
      <c r="P39" s="292" t="s">
        <v>365</v>
      </c>
      <c r="Q39" s="204"/>
      <c r="R39" s="295" t="s">
        <v>365</v>
      </c>
      <c r="S39" s="295" t="s">
        <v>365</v>
      </c>
      <c r="T39" s="153"/>
    </row>
    <row r="40" spans="1:20" s="47" customFormat="1" ht="25.5">
      <c r="A40" s="40">
        <v>34</v>
      </c>
      <c r="B40" s="194"/>
      <c r="C40" s="200"/>
      <c r="D40" s="151" t="s">
        <v>377</v>
      </c>
      <c r="E40" s="152"/>
      <c r="F40" s="152"/>
      <c r="G40" s="152"/>
      <c r="H40" s="152"/>
      <c r="I40" s="292" t="s">
        <v>365</v>
      </c>
      <c r="J40" s="148"/>
      <c r="K40" s="292" t="s">
        <v>365</v>
      </c>
      <c r="L40" s="292" t="s">
        <v>365</v>
      </c>
      <c r="M40" s="202"/>
      <c r="N40" s="292" t="s">
        <v>365</v>
      </c>
      <c r="O40" s="147"/>
      <c r="P40" s="204"/>
      <c r="Q40" s="295" t="s">
        <v>365</v>
      </c>
      <c r="R40" s="295" t="s">
        <v>365</v>
      </c>
      <c r="S40" s="295" t="s">
        <v>365</v>
      </c>
      <c r="T40" s="153"/>
    </row>
    <row r="41" spans="1:20" s="47" customFormat="1" ht="25.5">
      <c r="A41" s="40">
        <v>35</v>
      </c>
      <c r="B41" s="194"/>
      <c r="C41" s="200"/>
      <c r="D41" s="151" t="s">
        <v>377</v>
      </c>
      <c r="E41" s="152"/>
      <c r="F41" s="152"/>
      <c r="G41" s="152"/>
      <c r="H41" s="152"/>
      <c r="I41" s="292" t="s">
        <v>365</v>
      </c>
      <c r="J41" s="148"/>
      <c r="K41" s="292" t="s">
        <v>365</v>
      </c>
      <c r="L41" s="292" t="s">
        <v>365</v>
      </c>
      <c r="M41" s="202"/>
      <c r="N41" s="292" t="s">
        <v>365</v>
      </c>
      <c r="O41" s="147"/>
      <c r="P41" s="204"/>
      <c r="Q41" s="295" t="s">
        <v>365</v>
      </c>
      <c r="R41" s="295" t="s">
        <v>365</v>
      </c>
      <c r="S41" s="295" t="s">
        <v>365</v>
      </c>
      <c r="T41" s="153"/>
    </row>
    <row r="42" spans="1:20" s="47" customFormat="1" ht="25.5">
      <c r="A42" s="40">
        <v>36</v>
      </c>
      <c r="B42" s="194"/>
      <c r="C42" s="200"/>
      <c r="D42" s="151" t="s">
        <v>378</v>
      </c>
      <c r="E42" s="152"/>
      <c r="F42" s="152"/>
      <c r="G42" s="152"/>
      <c r="H42" s="152"/>
      <c r="I42" s="292" t="s">
        <v>365</v>
      </c>
      <c r="J42" s="151"/>
      <c r="K42" s="292" t="s">
        <v>365</v>
      </c>
      <c r="L42" s="292" t="s">
        <v>365</v>
      </c>
      <c r="M42" s="202"/>
      <c r="N42" s="292" t="s">
        <v>365</v>
      </c>
      <c r="O42" s="151"/>
      <c r="P42" s="204"/>
      <c r="Q42" s="295" t="s">
        <v>365</v>
      </c>
      <c r="R42" s="295" t="s">
        <v>365</v>
      </c>
      <c r="S42" s="295" t="s">
        <v>365</v>
      </c>
      <c r="T42" s="153"/>
    </row>
    <row r="43" spans="1:20" s="47" customFormat="1" ht="25.5">
      <c r="A43" s="40">
        <v>37</v>
      </c>
      <c r="B43" s="194"/>
      <c r="C43" s="200"/>
      <c r="D43" s="151" t="s">
        <v>378</v>
      </c>
      <c r="E43" s="152"/>
      <c r="F43" s="195"/>
      <c r="G43" s="152"/>
      <c r="H43" s="152"/>
      <c r="I43" s="292" t="s">
        <v>365</v>
      </c>
      <c r="J43" s="151"/>
      <c r="K43" s="292" t="s">
        <v>365</v>
      </c>
      <c r="L43" s="292" t="s">
        <v>365</v>
      </c>
      <c r="M43" s="202"/>
      <c r="N43" s="292" t="s">
        <v>365</v>
      </c>
      <c r="O43" s="151"/>
      <c r="P43" s="204"/>
      <c r="Q43" s="295" t="s">
        <v>365</v>
      </c>
      <c r="R43" s="295" t="s">
        <v>365</v>
      </c>
      <c r="S43" s="295" t="s">
        <v>365</v>
      </c>
      <c r="T43" s="153"/>
    </row>
    <row r="44" spans="1:20" s="47" customFormat="1" ht="25.5">
      <c r="A44" s="40">
        <v>38</v>
      </c>
      <c r="B44" s="194"/>
      <c r="C44" s="200"/>
      <c r="D44" s="151" t="s">
        <v>378</v>
      </c>
      <c r="E44" s="152"/>
      <c r="F44" s="195"/>
      <c r="G44" s="152"/>
      <c r="H44" s="152"/>
      <c r="I44" s="292" t="s">
        <v>365</v>
      </c>
      <c r="J44" s="151"/>
      <c r="K44" s="292" t="s">
        <v>365</v>
      </c>
      <c r="L44" s="292" t="s">
        <v>365</v>
      </c>
      <c r="M44" s="202"/>
      <c r="N44" s="292" t="s">
        <v>365</v>
      </c>
      <c r="O44" s="151"/>
      <c r="P44" s="204"/>
      <c r="Q44" s="295" t="s">
        <v>365</v>
      </c>
      <c r="R44" s="295" t="s">
        <v>365</v>
      </c>
      <c r="S44" s="295" t="s">
        <v>365</v>
      </c>
      <c r="T44" s="153"/>
    </row>
    <row r="45" spans="1:20" s="141" customFormat="1" ht="25.5">
      <c r="A45" s="40">
        <v>39</v>
      </c>
      <c r="B45" s="194"/>
      <c r="C45" s="200"/>
      <c r="D45" s="151" t="s">
        <v>378</v>
      </c>
      <c r="E45" s="151"/>
      <c r="F45" s="205"/>
      <c r="G45" s="158"/>
      <c r="H45" s="205"/>
      <c r="I45" s="292" t="s">
        <v>365</v>
      </c>
      <c r="J45" s="205"/>
      <c r="K45" s="292" t="s">
        <v>365</v>
      </c>
      <c r="L45" s="292" t="s">
        <v>365</v>
      </c>
      <c r="M45" s="163"/>
      <c r="N45" s="292" t="s">
        <v>365</v>
      </c>
      <c r="O45" s="206"/>
      <c r="P45" s="204"/>
      <c r="Q45" s="295" t="s">
        <v>365</v>
      </c>
      <c r="R45" s="295" t="s">
        <v>365</v>
      </c>
      <c r="S45" s="295" t="s">
        <v>365</v>
      </c>
      <c r="T45" s="207"/>
    </row>
    <row r="46" spans="1:20" s="141" customFormat="1" ht="15.75">
      <c r="A46" s="40">
        <v>40</v>
      </c>
      <c r="B46" s="194"/>
      <c r="C46" s="200"/>
      <c r="D46" s="205" t="s">
        <v>354</v>
      </c>
      <c r="E46" s="157"/>
      <c r="F46" s="156"/>
      <c r="G46" s="156"/>
      <c r="H46" s="156"/>
      <c r="I46" s="156"/>
      <c r="J46" s="156"/>
      <c r="K46" s="155"/>
      <c r="L46" s="154"/>
      <c r="M46" s="154"/>
      <c r="N46" s="154"/>
      <c r="O46" s="154"/>
      <c r="P46" s="154"/>
      <c r="Q46" s="154"/>
      <c r="R46" s="154"/>
      <c r="S46" s="154"/>
      <c r="T46" s="154"/>
    </row>
    <row r="47" spans="1:20" s="141" customFormat="1" ht="15.75">
      <c r="A47" s="40">
        <v>41</v>
      </c>
      <c r="B47" s="194"/>
      <c r="C47" s="200"/>
      <c r="D47" s="205" t="s">
        <v>354</v>
      </c>
      <c r="E47" s="157"/>
      <c r="F47" s="156"/>
      <c r="G47" s="156"/>
      <c r="H47" s="156"/>
      <c r="I47" s="156"/>
      <c r="J47" s="156"/>
      <c r="K47" s="155"/>
      <c r="L47" s="154"/>
      <c r="M47" s="154"/>
      <c r="N47" s="154"/>
      <c r="O47" s="154"/>
      <c r="P47" s="154"/>
      <c r="Q47" s="154"/>
      <c r="R47" s="154"/>
      <c r="S47" s="154"/>
      <c r="T47" s="154"/>
    </row>
    <row r="48" spans="1:20" s="141" customFormat="1" ht="15.75">
      <c r="A48" s="40">
        <v>42</v>
      </c>
      <c r="B48" s="194"/>
      <c r="C48" s="200"/>
      <c r="D48" s="151" t="s">
        <v>357</v>
      </c>
      <c r="E48" s="160"/>
      <c r="F48" s="159"/>
      <c r="G48" s="159"/>
      <c r="H48" s="159"/>
      <c r="I48" s="159"/>
      <c r="J48" s="159"/>
      <c r="K48" s="155"/>
      <c r="L48" s="154"/>
      <c r="M48" s="154"/>
      <c r="N48" s="154"/>
      <c r="O48" s="154"/>
      <c r="P48" s="154"/>
      <c r="Q48" s="154"/>
      <c r="R48" s="154"/>
      <c r="S48" s="154"/>
      <c r="T48" s="154"/>
    </row>
    <row r="49" spans="1:20" ht="12.75">
      <c r="A49" s="91"/>
      <c r="B49" s="162"/>
      <c r="C49" s="161" t="s">
        <v>213</v>
      </c>
      <c r="D49" s="154" t="s">
        <v>214</v>
      </c>
      <c r="E49" s="91" t="s">
        <v>214</v>
      </c>
      <c r="F49" s="91" t="s">
        <v>214</v>
      </c>
      <c r="G49" s="162" t="s">
        <v>214</v>
      </c>
      <c r="H49" s="162" t="s">
        <v>214</v>
      </c>
      <c r="I49" s="162" t="s">
        <v>214</v>
      </c>
      <c r="J49" s="162" t="s">
        <v>214</v>
      </c>
      <c r="K49" s="91" t="s">
        <v>214</v>
      </c>
      <c r="L49" s="163" t="s">
        <v>214</v>
      </c>
      <c r="M49" s="163" t="s">
        <v>214</v>
      </c>
      <c r="N49" s="164" t="s">
        <v>214</v>
      </c>
      <c r="O49" s="163" t="s">
        <v>214</v>
      </c>
      <c r="P49" s="62" t="s">
        <v>214</v>
      </c>
      <c r="Q49" s="163" t="s">
        <v>214</v>
      </c>
      <c r="R49" s="164" t="s">
        <v>303</v>
      </c>
      <c r="S49" s="164" t="s">
        <v>303</v>
      </c>
      <c r="T49" s="165">
        <f>SUM(T7:T48)</f>
        <v>0</v>
      </c>
    </row>
    <row r="50" spans="1:21" ht="12.75">
      <c r="A50" s="1"/>
      <c r="B50" s="186"/>
      <c r="C50" s="1"/>
      <c r="D50" s="4"/>
      <c r="E50" s="1"/>
      <c r="F50" s="1"/>
      <c r="G50" s="1"/>
      <c r="H50" s="1"/>
      <c r="I50" s="1"/>
      <c r="J50" s="1"/>
      <c r="K50" s="1"/>
      <c r="L50" s="1"/>
      <c r="M50" s="1"/>
      <c r="N50" s="1"/>
      <c r="O50" s="1"/>
      <c r="P50" s="1"/>
      <c r="Q50" s="1"/>
      <c r="R50" s="1"/>
      <c r="S50" s="1"/>
      <c r="T50" s="1"/>
      <c r="U50" s="1"/>
    </row>
    <row r="51" spans="1:21" ht="12.75">
      <c r="A51" s="1"/>
      <c r="B51" s="186"/>
      <c r="C51" s="1"/>
      <c r="D51" s="4"/>
      <c r="E51" s="1"/>
      <c r="F51" s="1"/>
      <c r="G51" s="1"/>
      <c r="H51" s="1"/>
      <c r="I51" s="1"/>
      <c r="J51" s="1"/>
      <c r="K51" s="1"/>
      <c r="L51" s="1"/>
      <c r="M51" s="1"/>
      <c r="N51" s="1"/>
      <c r="O51" s="1"/>
      <c r="P51" s="1"/>
      <c r="Q51" s="1"/>
      <c r="R51" s="1"/>
      <c r="S51" s="1"/>
      <c r="T51" s="1"/>
      <c r="U51" s="1"/>
    </row>
    <row r="52" spans="1:21" ht="38.25">
      <c r="A52" s="1"/>
      <c r="B52" s="214" t="s">
        <v>304</v>
      </c>
      <c r="C52" s="194" t="s">
        <v>305</v>
      </c>
      <c r="D52" s="166" t="s">
        <v>306</v>
      </c>
      <c r="E52" s="194" t="s">
        <v>307</v>
      </c>
      <c r="H52" s="1"/>
      <c r="I52" s="1"/>
      <c r="J52" s="1"/>
      <c r="K52" s="1"/>
      <c r="L52" s="1"/>
      <c r="M52" s="1"/>
      <c r="N52" s="1"/>
      <c r="O52" s="1"/>
      <c r="P52" s="1"/>
      <c r="Q52" s="1"/>
      <c r="R52" s="1"/>
      <c r="S52" s="1"/>
      <c r="T52" s="1"/>
      <c r="U52" s="1"/>
    </row>
    <row r="53" spans="1:21" ht="12.75">
      <c r="A53" s="1"/>
      <c r="B53" s="162"/>
      <c r="C53" s="161" t="s">
        <v>239</v>
      </c>
      <c r="D53" s="91"/>
      <c r="E53" s="201"/>
      <c r="H53" s="1"/>
      <c r="I53" s="1"/>
      <c r="J53" s="1"/>
      <c r="K53" s="1"/>
      <c r="L53" s="1"/>
      <c r="M53" s="1"/>
      <c r="N53" s="1"/>
      <c r="O53" s="1"/>
      <c r="P53" s="1"/>
      <c r="Q53" s="1"/>
      <c r="R53" s="1"/>
      <c r="S53" s="1"/>
      <c r="T53" s="208"/>
      <c r="U53" s="1"/>
    </row>
    <row r="54" spans="1:21" ht="12.75">
      <c r="A54" s="1"/>
      <c r="B54" s="162"/>
      <c r="C54" s="161" t="s">
        <v>308</v>
      </c>
      <c r="D54" s="91"/>
      <c r="E54" s="201"/>
      <c r="H54" s="1"/>
      <c r="I54" s="1"/>
      <c r="J54" s="1"/>
      <c r="K54" s="1"/>
      <c r="L54" s="1"/>
      <c r="M54" s="1"/>
      <c r="N54" s="1"/>
      <c r="O54" s="1"/>
      <c r="P54" s="1"/>
      <c r="Q54" s="1"/>
      <c r="R54" s="1"/>
      <c r="S54" s="1"/>
      <c r="T54" s="1"/>
      <c r="U54" s="1"/>
    </row>
    <row r="55" spans="1:21" ht="12.75">
      <c r="A55" s="1"/>
      <c r="B55" s="162"/>
      <c r="C55" s="161" t="s">
        <v>309</v>
      </c>
      <c r="D55" s="91"/>
      <c r="E55" s="201"/>
      <c r="H55" s="1"/>
      <c r="I55" s="1"/>
      <c r="J55" s="1"/>
      <c r="K55" s="1"/>
      <c r="L55" s="1"/>
      <c r="M55" s="1"/>
      <c r="N55" s="1"/>
      <c r="O55" s="1"/>
      <c r="P55" s="1"/>
      <c r="Q55" s="1"/>
      <c r="R55" s="1"/>
      <c r="S55" s="1"/>
      <c r="T55" s="1"/>
      <c r="U55" s="1"/>
    </row>
    <row r="56" spans="1:21" ht="12.75">
      <c r="A56" s="1"/>
      <c r="B56" s="162"/>
      <c r="C56" s="161" t="s">
        <v>241</v>
      </c>
      <c r="D56" s="91"/>
      <c r="E56" s="201"/>
      <c r="H56" s="1"/>
      <c r="I56" s="1"/>
      <c r="J56" s="1"/>
      <c r="K56" s="1"/>
      <c r="L56" s="1"/>
      <c r="M56" s="1"/>
      <c r="N56" s="1"/>
      <c r="O56" s="1"/>
      <c r="P56" s="1"/>
      <c r="Q56" s="1"/>
      <c r="R56" s="1"/>
      <c r="S56" s="1"/>
      <c r="T56" s="1"/>
      <c r="U56" s="1"/>
    </row>
    <row r="57" spans="1:21" ht="12.75">
      <c r="A57" s="1"/>
      <c r="B57" s="162"/>
      <c r="C57" s="161" t="s">
        <v>310</v>
      </c>
      <c r="D57" s="91"/>
      <c r="E57" s="91"/>
      <c r="H57" s="1"/>
      <c r="I57" s="1"/>
      <c r="J57" s="1"/>
      <c r="K57" s="1"/>
      <c r="L57" s="1"/>
      <c r="M57" s="1"/>
      <c r="N57" s="1"/>
      <c r="O57" s="1"/>
      <c r="P57" s="1"/>
      <c r="Q57" s="1"/>
      <c r="R57" s="1"/>
      <c r="S57" s="1"/>
      <c r="T57" s="1"/>
      <c r="U57" s="1"/>
    </row>
    <row r="58" spans="1:21" ht="12.75">
      <c r="A58" s="1"/>
      <c r="B58" s="162"/>
      <c r="C58" s="161" t="s">
        <v>311</v>
      </c>
      <c r="D58" s="91"/>
      <c r="E58" s="91"/>
      <c r="H58" s="1"/>
      <c r="I58" s="1"/>
      <c r="J58" s="1"/>
      <c r="K58" s="1"/>
      <c r="L58" s="1"/>
      <c r="M58" s="1"/>
      <c r="N58" s="1"/>
      <c r="O58" s="1"/>
      <c r="P58" s="1"/>
      <c r="Q58" s="1"/>
      <c r="R58" s="1"/>
      <c r="S58" s="1"/>
      <c r="T58" s="1"/>
      <c r="U58" s="1"/>
    </row>
    <row r="59" spans="1:21" ht="15">
      <c r="A59" s="1"/>
      <c r="B59" s="196"/>
      <c r="C59" s="9" t="s">
        <v>312</v>
      </c>
      <c r="D59" s="9"/>
      <c r="H59" s="1"/>
      <c r="I59" s="1"/>
      <c r="J59" s="1"/>
      <c r="K59" s="1"/>
      <c r="L59" s="1"/>
      <c r="M59" s="1"/>
      <c r="N59" s="1"/>
      <c r="O59" s="1"/>
      <c r="P59" s="1"/>
      <c r="Q59" s="1"/>
      <c r="R59" s="1"/>
      <c r="S59" s="1"/>
      <c r="T59" s="1"/>
      <c r="U59" s="1"/>
    </row>
    <row r="60" spans="1:21" ht="12.75">
      <c r="A60" s="1"/>
      <c r="B60" s="186"/>
      <c r="C60" s="1"/>
      <c r="D60" s="4"/>
      <c r="E60" s="1"/>
      <c r="F60" s="1"/>
      <c r="G60" s="1"/>
      <c r="H60" s="1"/>
      <c r="I60" s="1"/>
      <c r="J60" s="1"/>
      <c r="K60" s="1"/>
      <c r="L60" s="1"/>
      <c r="M60" s="1"/>
      <c r="N60" s="1"/>
      <c r="O60" s="1"/>
      <c r="P60" s="1"/>
      <c r="Q60" s="1"/>
      <c r="R60" s="1"/>
      <c r="S60" s="1"/>
      <c r="T60" s="1"/>
      <c r="U60" s="1"/>
    </row>
    <row r="61" spans="1:21" s="46" customFormat="1" ht="12.75">
      <c r="A61" s="167"/>
      <c r="B61" s="197" t="s">
        <v>313</v>
      </c>
      <c r="C61" s="168"/>
      <c r="D61" s="168"/>
      <c r="E61" s="168"/>
      <c r="F61" s="168"/>
      <c r="G61" s="168"/>
      <c r="H61" s="168"/>
      <c r="I61" s="168"/>
      <c r="J61" s="168"/>
      <c r="K61" s="168"/>
      <c r="L61" s="167"/>
      <c r="M61" s="167"/>
      <c r="N61" s="167"/>
      <c r="O61" s="167"/>
      <c r="P61" s="167"/>
      <c r="Q61" s="167"/>
      <c r="R61" s="167"/>
      <c r="S61" s="167"/>
      <c r="T61" s="167"/>
      <c r="U61" s="167"/>
    </row>
    <row r="62" spans="1:21" s="46" customFormat="1" ht="12.75">
      <c r="A62" s="167" t="s">
        <v>314</v>
      </c>
      <c r="B62" s="198"/>
      <c r="C62" s="169"/>
      <c r="D62" s="168"/>
      <c r="E62" s="168"/>
      <c r="F62" s="168"/>
      <c r="G62" s="168"/>
      <c r="H62" s="168"/>
      <c r="I62" s="168"/>
      <c r="J62" s="168"/>
      <c r="K62" s="168"/>
      <c r="L62" s="167"/>
      <c r="M62" s="167"/>
      <c r="N62" s="167"/>
      <c r="O62" s="167"/>
      <c r="P62" s="167"/>
      <c r="Q62" s="167"/>
      <c r="R62" s="167"/>
      <c r="S62" s="167"/>
      <c r="T62" s="167"/>
      <c r="U62" s="167"/>
    </row>
    <row r="63" spans="1:21" s="46" customFormat="1" ht="12.75">
      <c r="A63" s="167" t="s">
        <v>315</v>
      </c>
      <c r="B63" s="199"/>
      <c r="C63" s="170"/>
      <c r="D63" s="170"/>
      <c r="E63" s="170"/>
      <c r="F63" s="170"/>
      <c r="G63" s="170"/>
      <c r="H63" s="170"/>
      <c r="I63" s="170"/>
      <c r="J63" s="170"/>
      <c r="K63" s="170"/>
      <c r="L63" s="167"/>
      <c r="M63" s="167"/>
      <c r="N63" s="167"/>
      <c r="O63" s="167"/>
      <c r="P63" s="167"/>
      <c r="Q63" s="167"/>
      <c r="R63" s="167"/>
      <c r="S63" s="167"/>
      <c r="T63" s="167"/>
      <c r="U63" s="167"/>
    </row>
    <row r="64" spans="1:21" ht="12.75">
      <c r="A64" s="1"/>
      <c r="B64" s="186"/>
      <c r="C64" s="1"/>
      <c r="D64" s="4"/>
      <c r="E64" s="1"/>
      <c r="F64" s="1"/>
      <c r="G64" s="1"/>
      <c r="H64" s="1"/>
      <c r="I64" s="1"/>
      <c r="J64" s="1"/>
      <c r="K64" s="1"/>
      <c r="L64" s="1"/>
      <c r="M64" s="1"/>
      <c r="N64" s="1"/>
      <c r="O64" s="1"/>
      <c r="P64" s="1"/>
      <c r="Q64" s="1"/>
      <c r="R64" s="1"/>
      <c r="S64" s="1"/>
      <c r="T64" s="1"/>
      <c r="U64" s="1"/>
    </row>
    <row r="65" spans="1:6" ht="15">
      <c r="A65" s="9"/>
      <c r="B65" s="196" t="s">
        <v>316</v>
      </c>
      <c r="C65" s="9"/>
      <c r="D65" s="172"/>
      <c r="E65" s="171"/>
      <c r="F65" s="173"/>
    </row>
    <row r="66" spans="1:6" ht="15">
      <c r="A66" s="9"/>
      <c r="B66" s="196" t="s">
        <v>317</v>
      </c>
      <c r="C66" s="9"/>
      <c r="D66" s="172"/>
      <c r="E66" s="171"/>
      <c r="F66" s="173"/>
    </row>
    <row r="67" ht="12.75">
      <c r="E67" s="173"/>
    </row>
    <row r="68" ht="12.75">
      <c r="D68"/>
    </row>
  </sheetData>
  <sheetProtection/>
  <conditionalFormatting sqref="F7">
    <cfRule type="expression" priority="1" dxfId="1" stopIfTrue="1">
      <formula>LEN(TRIM('CAPACITATE TEHNICA - DETALIAT'!F7))=0</formula>
    </cfRule>
  </conditionalFormatting>
  <dataValidations count="1">
    <dataValidation type="textLength" operator="greaterThan" allowBlank="1" showInputMessage="1" showErrorMessage="1" errorTitle="Atenţie !!!" error="Numarul minim de caractere al seriei nu poate fi mai mic de 4" sqref="F7">
      <formula1>3</formula1>
    </dataValidation>
  </dataValidations>
  <printOptions/>
  <pageMargins left="0.2" right="0.19" top="0.31" bottom="0.55" header="0.24" footer="0.55"/>
  <pageSetup orientation="landscape" paperSize="9"/>
</worksheet>
</file>

<file path=xl/worksheets/sheet2.xml><?xml version="1.0" encoding="utf-8"?>
<worksheet xmlns="http://schemas.openxmlformats.org/spreadsheetml/2006/main" xmlns:r="http://schemas.openxmlformats.org/officeDocument/2006/relationships">
  <dimension ref="A1:H99"/>
  <sheetViews>
    <sheetView zoomScale="150" zoomScaleNormal="150" zoomScalePageLayoutView="0" workbookViewId="0" topLeftCell="A1">
      <selection activeCell="G100" sqref="G100"/>
    </sheetView>
  </sheetViews>
  <sheetFormatPr defaultColWidth="8.8515625" defaultRowHeight="12.75"/>
  <cols>
    <col min="1" max="1" width="4.00390625" style="0" customWidth="1"/>
    <col min="2" max="2" width="17.8515625" style="0" customWidth="1"/>
    <col min="3" max="3" width="20.7109375" style="0" customWidth="1"/>
    <col min="5" max="5" width="8.8515625" style="184" customWidth="1"/>
    <col min="6" max="6" width="10.8515625" style="0" customWidth="1"/>
  </cols>
  <sheetData>
    <row r="1" spans="2:5" s="47" customFormat="1" ht="12.75">
      <c r="B1" s="47" t="s">
        <v>409</v>
      </c>
      <c r="C1" s="47">
        <f>'CAPACITATE TEHNICA - DETALIAT'!D1</f>
        <v>0</v>
      </c>
      <c r="E1" s="211"/>
    </row>
    <row r="2" spans="2:4" ht="12.75">
      <c r="B2" s="47"/>
      <c r="C2" s="47">
        <f>'CAPACITATE TEHNICA - DETALIAT'!D3</f>
        <v>0</v>
      </c>
      <c r="D2" s="47"/>
    </row>
    <row r="3" spans="2:4" ht="12.75">
      <c r="B3" s="47" t="s">
        <v>319</v>
      </c>
      <c r="C3" s="47"/>
      <c r="D3" s="47"/>
    </row>
    <row r="4" spans="2:4" ht="12.75">
      <c r="B4" s="47"/>
      <c r="C4" s="47"/>
      <c r="D4" s="47"/>
    </row>
    <row r="5" spans="2:6" ht="13.5" thickBot="1">
      <c r="B5" s="47" t="s">
        <v>320</v>
      </c>
      <c r="C5" s="47"/>
      <c r="D5" s="47"/>
      <c r="F5" s="47" t="s">
        <v>302</v>
      </c>
    </row>
    <row r="6" spans="1:8" ht="13.5" thickBot="1">
      <c r="A6" s="174">
        <v>1</v>
      </c>
      <c r="B6" s="175" t="s">
        <v>321</v>
      </c>
      <c r="C6" s="175" t="s">
        <v>322</v>
      </c>
      <c r="D6" s="175"/>
      <c r="E6" s="185" t="s">
        <v>323</v>
      </c>
      <c r="F6" s="176">
        <f>'CAPACITATE TEHNICA - DETALIAT'!T7</f>
        <v>0</v>
      </c>
      <c r="G6" s="175"/>
      <c r="H6" s="177"/>
    </row>
    <row r="7" spans="1:8" ht="13.5" thickBot="1">
      <c r="A7" s="178"/>
      <c r="B7" s="1"/>
      <c r="C7" s="1"/>
      <c r="D7" s="1"/>
      <c r="E7" s="186"/>
      <c r="F7" s="1"/>
      <c r="G7" s="176">
        <f>F6</f>
        <v>0</v>
      </c>
      <c r="H7" s="179"/>
    </row>
    <row r="8" spans="1:8" ht="13.5" thickBot="1">
      <c r="A8" s="178"/>
      <c r="B8" s="1"/>
      <c r="C8" s="1"/>
      <c r="D8" s="1"/>
      <c r="E8" s="186"/>
      <c r="F8" s="1"/>
      <c r="G8" s="1"/>
      <c r="H8" s="179"/>
    </row>
    <row r="9" spans="1:8" ht="13.5" thickBot="1">
      <c r="A9" s="178"/>
      <c r="B9" s="1"/>
      <c r="C9" s="1"/>
      <c r="D9" s="1"/>
      <c r="E9" s="186" t="s">
        <v>324</v>
      </c>
      <c r="F9" s="176">
        <f>'CAPACITATE TEHNICA - DETALIAT'!T8</f>
        <v>0</v>
      </c>
      <c r="G9" s="1"/>
      <c r="H9" s="179"/>
    </row>
    <row r="10" spans="1:8" ht="13.5" thickBot="1">
      <c r="A10" s="178"/>
      <c r="B10" s="1"/>
      <c r="C10" s="1"/>
      <c r="D10" s="1"/>
      <c r="E10" s="186"/>
      <c r="F10" s="1"/>
      <c r="G10" s="176">
        <f>F9</f>
        <v>0</v>
      </c>
      <c r="H10" s="179"/>
    </row>
    <row r="11" spans="1:8" ht="13.5" thickBot="1">
      <c r="A11" s="178"/>
      <c r="B11" s="1"/>
      <c r="C11" s="1"/>
      <c r="D11" s="1"/>
      <c r="E11" s="186"/>
      <c r="F11" s="1"/>
      <c r="G11" s="1"/>
      <c r="H11" s="179"/>
    </row>
    <row r="12" spans="1:8" ht="13.5" thickBot="1">
      <c r="A12" s="178"/>
      <c r="B12" s="1"/>
      <c r="C12" s="1" t="s">
        <v>325</v>
      </c>
      <c r="D12" s="1"/>
      <c r="E12" s="186" t="s">
        <v>323</v>
      </c>
      <c r="F12" s="176">
        <f>'CAPACITATE TEHNICA - DETALIAT'!T9</f>
        <v>0</v>
      </c>
      <c r="G12" s="1"/>
      <c r="H12" s="179"/>
    </row>
    <row r="13" spans="1:8" ht="13.5" thickBot="1">
      <c r="A13" s="178"/>
      <c r="B13" s="1"/>
      <c r="C13" s="1"/>
      <c r="D13" s="1"/>
      <c r="E13" s="186"/>
      <c r="F13" s="1"/>
      <c r="G13" s="176">
        <f>F12</f>
        <v>0</v>
      </c>
      <c r="H13" s="179"/>
    </row>
    <row r="14" spans="1:8" ht="13.5" thickBot="1">
      <c r="A14" s="178"/>
      <c r="B14" s="1"/>
      <c r="C14" s="1"/>
      <c r="D14" s="1"/>
      <c r="E14" s="186"/>
      <c r="F14" s="1"/>
      <c r="G14" s="1"/>
      <c r="H14" s="179"/>
    </row>
    <row r="15" spans="1:8" ht="13.5" thickBot="1">
      <c r="A15" s="178"/>
      <c r="B15" s="1"/>
      <c r="C15" s="1"/>
      <c r="D15" s="1"/>
      <c r="E15" s="186" t="s">
        <v>324</v>
      </c>
      <c r="F15" s="176">
        <f>'CAPACITATE TEHNICA - DETALIAT'!T10</f>
        <v>0</v>
      </c>
      <c r="G15" s="1"/>
      <c r="H15" s="179"/>
    </row>
    <row r="16" spans="1:8" ht="13.5" thickBot="1">
      <c r="A16" s="178"/>
      <c r="B16" s="1"/>
      <c r="C16" s="1"/>
      <c r="D16" s="1"/>
      <c r="E16" s="186"/>
      <c r="F16" s="1"/>
      <c r="G16" s="176">
        <f>F15</f>
        <v>0</v>
      </c>
      <c r="H16" s="179"/>
    </row>
    <row r="17" spans="1:8" ht="13.5" thickBot="1">
      <c r="A17" s="178"/>
      <c r="B17" s="1"/>
      <c r="C17" s="1"/>
      <c r="D17" s="1"/>
      <c r="E17" s="186"/>
      <c r="F17" s="1"/>
      <c r="G17" s="1"/>
      <c r="H17" s="179"/>
    </row>
    <row r="18" spans="1:8" ht="13.5" thickBot="1">
      <c r="A18" s="178"/>
      <c r="B18" s="1"/>
      <c r="C18" s="1" t="s">
        <v>318</v>
      </c>
      <c r="D18" s="1"/>
      <c r="E18" s="186"/>
      <c r="F18" s="176">
        <f>'CAPACITATE TEHNICA - DETALIAT'!T11</f>
        <v>0</v>
      </c>
      <c r="G18" s="1"/>
      <c r="H18" s="179"/>
    </row>
    <row r="19" spans="1:8" ht="13.5" thickBot="1">
      <c r="A19" s="178"/>
      <c r="B19" s="1"/>
      <c r="C19" s="1"/>
      <c r="D19" s="1"/>
      <c r="E19" s="186"/>
      <c r="F19" s="1"/>
      <c r="G19" s="176">
        <f>F18</f>
        <v>0</v>
      </c>
      <c r="H19" s="179"/>
    </row>
    <row r="20" spans="1:8" ht="13.5" thickBot="1">
      <c r="A20" s="178"/>
      <c r="B20" s="1"/>
      <c r="C20" s="1"/>
      <c r="D20" s="1"/>
      <c r="E20" s="186"/>
      <c r="F20" s="1"/>
      <c r="G20" s="1"/>
      <c r="H20" s="179"/>
    </row>
    <row r="21" spans="1:8" ht="13.5" thickBot="1">
      <c r="A21" s="178"/>
      <c r="B21" s="1"/>
      <c r="C21" s="1" t="s">
        <v>361</v>
      </c>
      <c r="D21" s="1"/>
      <c r="E21" s="186"/>
      <c r="F21" s="176">
        <f>'CAPACITATE TEHNICA - DETALIAT'!T12</f>
        <v>0</v>
      </c>
      <c r="G21" s="1"/>
      <c r="H21" s="179"/>
    </row>
    <row r="22" spans="1:8" ht="13.5" thickBot="1">
      <c r="A22" s="178"/>
      <c r="B22" s="1"/>
      <c r="C22" s="1"/>
      <c r="D22" s="1"/>
      <c r="E22" s="186"/>
      <c r="F22" s="176">
        <f>'CAPACITATE TEHNICA - DETALIAT'!T13</f>
        <v>0</v>
      </c>
      <c r="G22" s="1"/>
      <c r="H22" s="179"/>
    </row>
    <row r="23" spans="1:8" ht="13.5" thickBot="1">
      <c r="A23" s="180"/>
      <c r="B23" s="181"/>
      <c r="C23" s="181"/>
      <c r="D23" s="181"/>
      <c r="E23" s="187"/>
      <c r="F23" s="181"/>
      <c r="G23" s="176">
        <f>F22+F21</f>
        <v>0</v>
      </c>
      <c r="H23" s="182"/>
    </row>
    <row r="24" ht="13.5" thickBot="1"/>
    <row r="25" spans="1:8" ht="13.5" thickBot="1">
      <c r="A25" s="174">
        <v>2</v>
      </c>
      <c r="B25" s="175" t="s">
        <v>326</v>
      </c>
      <c r="C25" s="175" t="s">
        <v>327</v>
      </c>
      <c r="D25" s="175"/>
      <c r="E25" s="185"/>
      <c r="F25" s="176">
        <f>'CAPACITATE TEHNICA - DETALIAT'!T14</f>
        <v>0</v>
      </c>
      <c r="G25" s="175"/>
      <c r="H25" s="177"/>
    </row>
    <row r="26" spans="1:8" ht="13.5" thickBot="1">
      <c r="A26" s="178"/>
      <c r="B26" s="1"/>
      <c r="C26" s="1"/>
      <c r="D26" s="1"/>
      <c r="E26" s="186"/>
      <c r="F26" s="176">
        <f>'CAPACITATE TEHNICA - DETALIAT'!T15</f>
        <v>0</v>
      </c>
      <c r="G26" s="1"/>
      <c r="H26" s="179"/>
    </row>
    <row r="27" spans="1:8" ht="13.5" thickBot="1">
      <c r="A27" s="178"/>
      <c r="B27" s="1"/>
      <c r="C27" s="1"/>
      <c r="D27" s="1"/>
      <c r="E27" s="186"/>
      <c r="F27" s="1"/>
      <c r="G27" s="176">
        <f>F26+F25</f>
        <v>0</v>
      </c>
      <c r="H27" s="179"/>
    </row>
    <row r="28" spans="1:8" ht="13.5" thickBot="1">
      <c r="A28" s="178"/>
      <c r="B28" s="1"/>
      <c r="C28" s="1"/>
      <c r="D28" s="1"/>
      <c r="E28" s="186"/>
      <c r="F28" s="1"/>
      <c r="G28" s="1"/>
      <c r="H28" s="179"/>
    </row>
    <row r="29" spans="1:8" ht="13.5" thickBot="1">
      <c r="A29" s="178"/>
      <c r="B29" s="1"/>
      <c r="C29" s="1" t="s">
        <v>328</v>
      </c>
      <c r="D29" s="1"/>
      <c r="E29" s="186"/>
      <c r="F29" s="176">
        <f>'CAPACITATE TEHNICA - DETALIAT'!T16</f>
        <v>0</v>
      </c>
      <c r="G29" s="1"/>
      <c r="H29" s="179"/>
    </row>
    <row r="30" spans="1:8" ht="13.5" thickBot="1">
      <c r="A30" s="178"/>
      <c r="B30" s="1"/>
      <c r="C30" s="1"/>
      <c r="D30" s="1"/>
      <c r="E30" s="186"/>
      <c r="F30" s="176">
        <f>'CAPACITATE TEHNICA - DETALIAT'!T17</f>
        <v>0</v>
      </c>
      <c r="G30" s="1"/>
      <c r="H30" s="179"/>
    </row>
    <row r="31" spans="1:8" ht="13.5" thickBot="1">
      <c r="A31" s="178"/>
      <c r="B31" s="1"/>
      <c r="C31" s="1"/>
      <c r="D31" s="1"/>
      <c r="E31" s="186"/>
      <c r="F31" s="1"/>
      <c r="G31" s="176">
        <f>F30+F29</f>
        <v>0</v>
      </c>
      <c r="H31" s="179"/>
    </row>
    <row r="32" spans="1:8" ht="13.5" thickBot="1">
      <c r="A32" s="178"/>
      <c r="B32" s="1"/>
      <c r="C32" s="1"/>
      <c r="D32" s="1"/>
      <c r="E32" s="186"/>
      <c r="F32" s="1"/>
      <c r="G32" s="1"/>
      <c r="H32" s="179"/>
    </row>
    <row r="33" spans="1:8" ht="13.5" thickBot="1">
      <c r="A33" s="178"/>
      <c r="B33" s="1"/>
      <c r="C33" s="183" t="s">
        <v>329</v>
      </c>
      <c r="D33" s="183"/>
      <c r="E33" s="186"/>
      <c r="F33" s="176">
        <f>'CAPACITATE TEHNICA - DETALIAT'!T18</f>
        <v>0</v>
      </c>
      <c r="G33" s="1"/>
      <c r="H33" s="179"/>
    </row>
    <row r="34" spans="1:8" ht="13.5" thickBot="1">
      <c r="A34" s="178"/>
      <c r="B34" s="1"/>
      <c r="C34" s="1" t="s">
        <v>330</v>
      </c>
      <c r="D34" s="1"/>
      <c r="E34" s="186"/>
      <c r="F34" s="176">
        <f>'CAPACITATE TEHNICA - DETALIAT'!T19</f>
        <v>0</v>
      </c>
      <c r="G34" s="1"/>
      <c r="H34" s="179"/>
    </row>
    <row r="35" spans="1:8" ht="13.5" thickBot="1">
      <c r="A35" s="178"/>
      <c r="B35" s="1"/>
      <c r="C35" s="1"/>
      <c r="D35" s="1"/>
      <c r="E35" s="186"/>
      <c r="F35" s="1"/>
      <c r="G35" s="176">
        <f>F34+F33</f>
        <v>0</v>
      </c>
      <c r="H35" s="179"/>
    </row>
    <row r="36" spans="1:8" ht="13.5" thickBot="1">
      <c r="A36" s="178"/>
      <c r="B36" s="1"/>
      <c r="C36" s="1"/>
      <c r="D36" s="1"/>
      <c r="E36" s="186"/>
      <c r="F36" s="1"/>
      <c r="G36" s="1"/>
      <c r="H36" s="179"/>
    </row>
    <row r="37" spans="1:8" ht="13.5" thickBot="1">
      <c r="A37" s="178"/>
      <c r="B37" s="1"/>
      <c r="C37" s="1" t="s">
        <v>331</v>
      </c>
      <c r="D37" s="1"/>
      <c r="E37" s="186"/>
      <c r="F37" s="176">
        <f>'CAPACITATE TEHNICA - DETALIAT'!T20</f>
        <v>0</v>
      </c>
      <c r="G37" s="1"/>
      <c r="H37" s="179"/>
    </row>
    <row r="38" spans="1:8" ht="13.5" thickBot="1">
      <c r="A38" s="180"/>
      <c r="B38" s="181"/>
      <c r="C38" s="181"/>
      <c r="D38" s="181"/>
      <c r="E38" s="187"/>
      <c r="F38" s="181"/>
      <c r="G38" s="176">
        <f>F37</f>
        <v>0</v>
      </c>
      <c r="H38" s="182"/>
    </row>
    <row r="39" spans="1:8" ht="13.5" thickBot="1">
      <c r="A39" s="174"/>
      <c r="B39" s="175"/>
      <c r="C39" s="175"/>
      <c r="D39" s="175"/>
      <c r="E39" s="185"/>
      <c r="F39" s="175"/>
      <c r="G39" s="175"/>
      <c r="H39" s="177"/>
    </row>
    <row r="40" spans="1:8" ht="13.5" thickBot="1">
      <c r="A40" s="178">
        <v>3</v>
      </c>
      <c r="B40" s="1" t="s">
        <v>332</v>
      </c>
      <c r="C40" s="1" t="s">
        <v>333</v>
      </c>
      <c r="D40" s="1"/>
      <c r="E40" s="186" t="s">
        <v>323</v>
      </c>
      <c r="F40" s="176">
        <f>'CAPACITATE TEHNICA - DETALIAT'!T21</f>
        <v>0</v>
      </c>
      <c r="G40" s="1"/>
      <c r="H40" s="179"/>
    </row>
    <row r="41" spans="1:8" ht="13.5" thickBot="1">
      <c r="A41" s="178"/>
      <c r="B41" s="1" t="s">
        <v>334</v>
      </c>
      <c r="C41" s="1" t="s">
        <v>335</v>
      </c>
      <c r="D41" s="1"/>
      <c r="E41" s="186" t="s">
        <v>336</v>
      </c>
      <c r="F41" s="176">
        <f>'CAPACITATE TEHNICA - DETALIAT'!T22</f>
        <v>0</v>
      </c>
      <c r="G41" s="1"/>
      <c r="H41" s="179"/>
    </row>
    <row r="42" spans="1:8" ht="13.5" thickBot="1">
      <c r="A42" s="178"/>
      <c r="B42" s="1"/>
      <c r="C42" s="1"/>
      <c r="D42" s="1"/>
      <c r="E42" s="186"/>
      <c r="F42" s="1"/>
      <c r="G42" s="176">
        <f>F41+F40</f>
        <v>0</v>
      </c>
      <c r="H42" s="179"/>
    </row>
    <row r="43" spans="1:8" ht="13.5" thickBot="1">
      <c r="A43" s="178"/>
      <c r="B43" s="1"/>
      <c r="C43" s="1"/>
      <c r="D43" s="1"/>
      <c r="E43" s="186"/>
      <c r="F43" s="1"/>
      <c r="G43" s="1"/>
      <c r="H43" s="179"/>
    </row>
    <row r="44" spans="1:8" ht="13.5" thickBot="1">
      <c r="A44" s="178"/>
      <c r="B44" s="1"/>
      <c r="C44" s="1" t="s">
        <v>337</v>
      </c>
      <c r="D44" s="1"/>
      <c r="E44" s="186" t="s">
        <v>338</v>
      </c>
      <c r="F44" s="176">
        <f>'CAPACITATE TEHNICA - DETALIAT'!T23</f>
        <v>0</v>
      </c>
      <c r="G44" s="1"/>
      <c r="H44" s="179"/>
    </row>
    <row r="45" spans="1:8" ht="13.5" thickBot="1">
      <c r="A45" s="178"/>
      <c r="B45" s="1"/>
      <c r="C45" s="1"/>
      <c r="D45" s="1"/>
      <c r="E45" s="186"/>
      <c r="F45" s="176">
        <f>'CAPACITATE TEHNICA - DETALIAT'!T24</f>
        <v>0</v>
      </c>
      <c r="G45" s="1"/>
      <c r="H45" s="179"/>
    </row>
    <row r="46" spans="1:8" ht="13.5" thickBot="1">
      <c r="A46" s="178"/>
      <c r="B46" s="1"/>
      <c r="C46" s="1"/>
      <c r="D46" s="1"/>
      <c r="E46" s="186"/>
      <c r="F46" s="176">
        <f>'CAPACITATE TEHNICA - DETALIAT'!T25</f>
        <v>0</v>
      </c>
      <c r="G46" s="1"/>
      <c r="H46" s="179"/>
    </row>
    <row r="47" spans="1:8" ht="13.5" thickBot="1">
      <c r="A47" s="178"/>
      <c r="B47" s="1"/>
      <c r="C47" s="1"/>
      <c r="D47" s="1"/>
      <c r="E47" s="186"/>
      <c r="F47" s="176">
        <f>'CAPACITATE TEHNICA - DETALIAT'!T26</f>
        <v>0</v>
      </c>
      <c r="G47" s="1"/>
      <c r="H47" s="179"/>
    </row>
    <row r="48" spans="1:8" ht="13.5" thickBot="1">
      <c r="A48" s="178"/>
      <c r="B48" s="1"/>
      <c r="C48" s="1"/>
      <c r="D48" s="1"/>
      <c r="E48" s="186"/>
      <c r="F48" s="1"/>
      <c r="G48" s="176">
        <f>F46+F45+F44+F47</f>
        <v>0</v>
      </c>
      <c r="H48" s="179"/>
    </row>
    <row r="49" spans="1:8" ht="13.5" thickBot="1">
      <c r="A49" s="178"/>
      <c r="B49" s="1"/>
      <c r="C49" s="1"/>
      <c r="D49" s="1"/>
      <c r="E49" s="186"/>
      <c r="F49" s="1"/>
      <c r="G49" s="1"/>
      <c r="H49" s="179"/>
    </row>
    <row r="50" spans="1:8" ht="13.5" thickBot="1">
      <c r="A50" s="178"/>
      <c r="B50" s="1"/>
      <c r="C50" s="1" t="s">
        <v>339</v>
      </c>
      <c r="D50" s="1"/>
      <c r="E50" s="186"/>
      <c r="F50" s="176">
        <f>'CAPACITATE TEHNICA - DETALIAT'!T27</f>
        <v>0</v>
      </c>
      <c r="G50" s="1"/>
      <c r="H50" s="179"/>
    </row>
    <row r="51" spans="1:8" ht="13.5" thickBot="1">
      <c r="A51" s="178"/>
      <c r="B51" s="1"/>
      <c r="C51" s="1"/>
      <c r="D51" s="1"/>
      <c r="E51" s="186"/>
      <c r="F51" s="176">
        <f>'CAPACITATE TEHNICA - DETALIAT'!T28</f>
        <v>0</v>
      </c>
      <c r="G51" s="176">
        <f>F50+F49</f>
        <v>0</v>
      </c>
      <c r="H51" s="179"/>
    </row>
    <row r="52" spans="1:8" ht="13.5" thickBot="1">
      <c r="A52" s="178"/>
      <c r="B52" s="1"/>
      <c r="C52" s="1"/>
      <c r="D52" s="1"/>
      <c r="E52" s="186"/>
      <c r="F52" s="1"/>
      <c r="G52" s="1"/>
      <c r="H52" s="179"/>
    </row>
    <row r="53" spans="1:8" ht="13.5" thickBot="1">
      <c r="A53" s="178"/>
      <c r="B53" s="1"/>
      <c r="C53" s="1" t="s">
        <v>340</v>
      </c>
      <c r="D53" s="1"/>
      <c r="E53" s="186" t="s">
        <v>341</v>
      </c>
      <c r="F53" s="176">
        <f>'CAPACITATE TEHNICA - DETALIAT'!T29</f>
        <v>0</v>
      </c>
      <c r="G53" s="1"/>
      <c r="H53" s="179"/>
    </row>
    <row r="54" spans="1:8" ht="13.5" thickBot="1">
      <c r="A54" s="178"/>
      <c r="B54" s="1"/>
      <c r="C54" s="1"/>
      <c r="D54" s="1"/>
      <c r="E54" s="186"/>
      <c r="F54" s="176">
        <f>'CAPACITATE TEHNICA - DETALIAT'!T30</f>
        <v>0</v>
      </c>
      <c r="G54" s="1"/>
      <c r="H54" s="179"/>
    </row>
    <row r="55" spans="1:8" ht="13.5" thickBot="1">
      <c r="A55" s="178"/>
      <c r="B55" s="1"/>
      <c r="C55" s="1"/>
      <c r="D55" s="1"/>
      <c r="E55" s="186"/>
      <c r="F55" s="1"/>
      <c r="G55" s="176">
        <f>F54+F53</f>
        <v>0</v>
      </c>
      <c r="H55" s="179"/>
    </row>
    <row r="56" spans="1:8" ht="13.5" thickBot="1">
      <c r="A56" s="178"/>
      <c r="B56" s="1"/>
      <c r="C56" s="1"/>
      <c r="D56" s="1"/>
      <c r="E56" s="186"/>
      <c r="F56" s="1"/>
      <c r="G56" s="1"/>
      <c r="H56" s="179"/>
    </row>
    <row r="57" spans="1:8" ht="13.5" thickBot="1">
      <c r="A57" s="178"/>
      <c r="B57" s="1"/>
      <c r="C57" s="1" t="s">
        <v>342</v>
      </c>
      <c r="D57" s="1"/>
      <c r="E57" s="186" t="s">
        <v>343</v>
      </c>
      <c r="F57" s="176">
        <f>'CAPACITATE TEHNICA - DETALIAT'!T31</f>
        <v>0</v>
      </c>
      <c r="G57" s="1"/>
      <c r="H57" s="179"/>
    </row>
    <row r="58" spans="1:8" ht="13.5" thickBot="1">
      <c r="A58" s="178"/>
      <c r="B58" s="1"/>
      <c r="C58" s="1" t="s">
        <v>344</v>
      </c>
      <c r="D58" s="1"/>
      <c r="E58" s="186"/>
      <c r="F58" s="176">
        <f>'CAPACITATE TEHNICA - DETALIAT'!T32</f>
        <v>0</v>
      </c>
      <c r="G58" s="1"/>
      <c r="H58" s="179"/>
    </row>
    <row r="59" spans="1:8" ht="13.5" thickBot="1">
      <c r="A59" s="178"/>
      <c r="B59" s="1"/>
      <c r="C59" s="1"/>
      <c r="D59" s="1"/>
      <c r="E59" s="186"/>
      <c r="F59" s="1"/>
      <c r="G59" s="176">
        <f>F58+F57</f>
        <v>0</v>
      </c>
      <c r="H59" s="179"/>
    </row>
    <row r="60" spans="1:8" ht="13.5" thickBot="1">
      <c r="A60" s="178"/>
      <c r="B60" s="1"/>
      <c r="C60" s="1"/>
      <c r="D60" s="1"/>
      <c r="E60" s="186"/>
      <c r="F60" s="1"/>
      <c r="G60" s="1"/>
      <c r="H60" s="179"/>
    </row>
    <row r="61" spans="1:8" ht="13.5" thickBot="1">
      <c r="A61" s="178"/>
      <c r="B61" s="1"/>
      <c r="C61" s="1" t="s">
        <v>345</v>
      </c>
      <c r="D61" s="1"/>
      <c r="E61" s="186" t="s">
        <v>346</v>
      </c>
      <c r="F61" s="176">
        <f>'CAPACITATE TEHNICA - DETALIAT'!T33</f>
        <v>0</v>
      </c>
      <c r="G61" s="1"/>
      <c r="H61" s="179"/>
    </row>
    <row r="62" spans="1:8" ht="13.5" thickBot="1">
      <c r="A62" s="178"/>
      <c r="B62" s="1"/>
      <c r="C62" s="1" t="s">
        <v>347</v>
      </c>
      <c r="D62" s="1"/>
      <c r="E62" s="186"/>
      <c r="F62" s="176">
        <f>'CAPACITATE TEHNICA - DETALIAT'!T34</f>
        <v>0</v>
      </c>
      <c r="G62" s="1"/>
      <c r="H62" s="179"/>
    </row>
    <row r="63" spans="1:8" ht="13.5" thickBot="1">
      <c r="A63" s="180"/>
      <c r="B63" s="181"/>
      <c r="C63" s="181"/>
      <c r="D63" s="181"/>
      <c r="E63" s="187"/>
      <c r="F63" s="181"/>
      <c r="G63" s="176">
        <f>F62+F61</f>
        <v>0</v>
      </c>
      <c r="H63" s="182"/>
    </row>
    <row r="64" ht="13.5" thickBot="1"/>
    <row r="65" spans="1:8" ht="13.5" thickBot="1">
      <c r="A65">
        <v>4</v>
      </c>
      <c r="B65" s="174" t="s">
        <v>348</v>
      </c>
      <c r="C65" s="175" t="s">
        <v>349</v>
      </c>
      <c r="D65" s="175"/>
      <c r="E65" s="185">
        <v>1</v>
      </c>
      <c r="F65" s="176">
        <f>'CAPACITATE TEHNICA - DETALIAT'!T35</f>
        <v>0</v>
      </c>
      <c r="G65" s="175"/>
      <c r="H65" s="177"/>
    </row>
    <row r="66" spans="2:8" ht="13.5" thickBot="1">
      <c r="B66" s="178"/>
      <c r="C66" s="1"/>
      <c r="D66" s="1"/>
      <c r="E66" s="186"/>
      <c r="F66" s="1"/>
      <c r="G66" s="176">
        <f>F65</f>
        <v>0</v>
      </c>
      <c r="H66" s="179"/>
    </row>
    <row r="67" spans="2:8" ht="12.75">
      <c r="B67" s="178"/>
      <c r="C67" s="1"/>
      <c r="D67" s="1"/>
      <c r="E67" s="186"/>
      <c r="F67" s="1"/>
      <c r="G67" s="1"/>
      <c r="H67" s="179"/>
    </row>
    <row r="68" spans="2:8" ht="13.5" thickBot="1">
      <c r="B68" s="178"/>
      <c r="C68" s="1" t="s">
        <v>350</v>
      </c>
      <c r="D68" s="1"/>
      <c r="E68" s="186">
        <v>2</v>
      </c>
      <c r="F68" s="1"/>
      <c r="G68" s="1"/>
      <c r="H68" s="179"/>
    </row>
    <row r="69" spans="2:8" ht="13.5" thickBot="1">
      <c r="B69" s="178"/>
      <c r="C69" s="1" t="s">
        <v>372</v>
      </c>
      <c r="D69" s="210" t="s">
        <v>373</v>
      </c>
      <c r="E69" s="186"/>
      <c r="F69" s="176">
        <f>'CAPACITATE TEHNICA - DETALIAT'!T36</f>
        <v>0</v>
      </c>
      <c r="G69" s="1"/>
      <c r="H69" s="179"/>
    </row>
    <row r="70" spans="2:8" ht="13.5" thickBot="1">
      <c r="B70" s="178"/>
      <c r="C70" s="1"/>
      <c r="D70" s="1"/>
      <c r="E70" s="186"/>
      <c r="F70" s="176">
        <f>'CAPACITATE TEHNICA - DETALIAT'!T37</f>
        <v>0</v>
      </c>
      <c r="G70" s="1"/>
      <c r="H70" s="179"/>
    </row>
    <row r="71" spans="2:8" ht="13.5" thickBot="1">
      <c r="B71" s="178"/>
      <c r="C71" s="1"/>
      <c r="D71" s="1"/>
      <c r="E71" s="186"/>
      <c r="F71" s="1"/>
      <c r="G71" s="176">
        <f>F70+F69</f>
        <v>0</v>
      </c>
      <c r="H71" s="179"/>
    </row>
    <row r="72" spans="2:8" ht="13.5" thickBot="1">
      <c r="B72" s="178"/>
      <c r="C72" s="1"/>
      <c r="D72" s="1"/>
      <c r="E72" s="186"/>
      <c r="F72" s="1"/>
      <c r="G72" s="1"/>
      <c r="H72" s="179"/>
    </row>
    <row r="73" spans="2:8" ht="13.5" thickBot="1">
      <c r="B73" s="178"/>
      <c r="C73" s="1" t="s">
        <v>351</v>
      </c>
      <c r="D73" s="210" t="s">
        <v>336</v>
      </c>
      <c r="E73" s="186"/>
      <c r="F73" s="176">
        <f>'CAPACITATE TEHNICA - DETALIAT'!T38</f>
        <v>0</v>
      </c>
      <c r="G73" s="1"/>
      <c r="H73" s="179"/>
    </row>
    <row r="74" spans="2:8" ht="13.5" thickBot="1">
      <c r="B74" s="178"/>
      <c r="C74" s="1"/>
      <c r="D74" s="1"/>
      <c r="E74" s="186"/>
      <c r="F74" s="176">
        <f>'CAPACITATE TEHNICA - DETALIAT'!T39</f>
        <v>0</v>
      </c>
      <c r="G74" s="1"/>
      <c r="H74" s="179"/>
    </row>
    <row r="75" spans="2:8" ht="13.5" thickBot="1">
      <c r="B75" s="178"/>
      <c r="C75" s="1"/>
      <c r="D75" s="1"/>
      <c r="E75" s="186"/>
      <c r="F75" s="1"/>
      <c r="G75" s="176">
        <f>F74+F73</f>
        <v>0</v>
      </c>
      <c r="H75" s="179"/>
    </row>
    <row r="76" spans="2:8" ht="12.75">
      <c r="B76" s="178"/>
      <c r="C76" s="1"/>
      <c r="D76" s="1"/>
      <c r="E76" s="186"/>
      <c r="F76" s="1"/>
      <c r="G76" s="1"/>
      <c r="H76" s="179"/>
    </row>
    <row r="77" spans="2:8" ht="13.5" thickBot="1">
      <c r="B77" s="178"/>
      <c r="C77" s="1" t="s">
        <v>352</v>
      </c>
      <c r="D77" s="1"/>
      <c r="E77" s="186"/>
      <c r="F77" s="1"/>
      <c r="G77" s="1"/>
      <c r="H77" s="179"/>
    </row>
    <row r="78" spans="2:8" ht="13.5" thickBot="1">
      <c r="B78" s="178"/>
      <c r="C78" s="1" t="s">
        <v>374</v>
      </c>
      <c r="D78" s="1"/>
      <c r="E78" s="186"/>
      <c r="F78" s="176">
        <f>'CAPACITATE TEHNICA - DETALIAT'!T40</f>
        <v>0</v>
      </c>
      <c r="G78" s="1"/>
      <c r="H78" s="179"/>
    </row>
    <row r="79" spans="2:8" ht="13.5" thickBot="1">
      <c r="B79" s="178"/>
      <c r="C79" s="1"/>
      <c r="D79" s="1"/>
      <c r="E79" s="186"/>
      <c r="F79" s="176">
        <f>'CAPACITATE TEHNICA - DETALIAT'!T41</f>
        <v>0</v>
      </c>
      <c r="G79" s="1"/>
      <c r="H79" s="179"/>
    </row>
    <row r="80" spans="2:8" ht="13.5" thickBot="1">
      <c r="B80" s="178"/>
      <c r="C80" s="1"/>
      <c r="D80" s="1"/>
      <c r="E80" s="186"/>
      <c r="F80" s="1"/>
      <c r="G80" s="176">
        <f>F79+F78</f>
        <v>0</v>
      </c>
      <c r="H80" s="179"/>
    </row>
    <row r="81" spans="2:8" ht="13.5" thickBot="1">
      <c r="B81" s="178"/>
      <c r="C81" s="1"/>
      <c r="D81" s="1"/>
      <c r="E81" s="186"/>
      <c r="F81" s="1"/>
      <c r="G81" s="1"/>
      <c r="H81" s="179"/>
    </row>
    <row r="82" spans="2:8" ht="13.5" thickBot="1">
      <c r="B82" s="178"/>
      <c r="C82" s="1" t="s">
        <v>353</v>
      </c>
      <c r="D82" s="210" t="s">
        <v>341</v>
      </c>
      <c r="E82" s="186"/>
      <c r="F82" s="176">
        <f>'CAPACITATE TEHNICA - DETALIAT'!T42</f>
        <v>0</v>
      </c>
      <c r="G82" s="1"/>
      <c r="H82" s="179"/>
    </row>
    <row r="83" spans="2:8" ht="13.5" thickBot="1">
      <c r="B83" s="178"/>
      <c r="C83" s="1"/>
      <c r="D83" s="1"/>
      <c r="E83" s="186"/>
      <c r="F83" s="176">
        <f>'CAPACITATE TEHNICA - DETALIAT'!T43</f>
        <v>0</v>
      </c>
      <c r="G83" s="1"/>
      <c r="H83" s="179"/>
    </row>
    <row r="84" spans="2:8" ht="13.5" thickBot="1">
      <c r="B84" s="178"/>
      <c r="C84" s="1"/>
      <c r="D84" s="1"/>
      <c r="E84" s="186"/>
      <c r="F84" s="176">
        <f>'CAPACITATE TEHNICA - DETALIAT'!T44</f>
        <v>0</v>
      </c>
      <c r="G84" s="1"/>
      <c r="H84" s="179"/>
    </row>
    <row r="85" spans="2:8" ht="13.5" thickBot="1">
      <c r="B85" s="178"/>
      <c r="C85" s="1"/>
      <c r="D85" s="1"/>
      <c r="E85" s="186"/>
      <c r="F85" s="176">
        <f>'CAPACITATE TEHNICA - DETALIAT'!T45</f>
        <v>0</v>
      </c>
      <c r="G85" s="1"/>
      <c r="H85" s="179"/>
    </row>
    <row r="86" spans="2:8" ht="13.5" thickBot="1">
      <c r="B86" s="180"/>
      <c r="C86" s="181"/>
      <c r="D86" s="181"/>
      <c r="E86" s="187"/>
      <c r="F86" s="181"/>
      <c r="G86" s="176">
        <f>F85+F82+F84+F83</f>
        <v>0</v>
      </c>
      <c r="H86" s="182"/>
    </row>
    <row r="87" ht="13.5" thickBot="1"/>
    <row r="88" spans="1:8" ht="13.5" thickBot="1">
      <c r="A88" s="174">
        <v>5</v>
      </c>
      <c r="B88" s="175" t="s">
        <v>354</v>
      </c>
      <c r="C88" s="175" t="s">
        <v>355</v>
      </c>
      <c r="D88" s="175"/>
      <c r="E88" s="185"/>
      <c r="F88" s="175"/>
      <c r="G88" s="176">
        <f>'CAPACITATE TEHNICA - DETALIAT'!T46</f>
        <v>0</v>
      </c>
      <c r="H88" s="177"/>
    </row>
    <row r="89" spans="1:8" ht="13.5" thickBot="1">
      <c r="A89" s="178"/>
      <c r="B89" s="1"/>
      <c r="C89" s="1"/>
      <c r="D89" s="1"/>
      <c r="E89" s="186"/>
      <c r="F89" s="1"/>
      <c r="G89" s="1"/>
      <c r="H89" s="179"/>
    </row>
    <row r="90" spans="1:8" ht="13.5" thickBot="1">
      <c r="A90" s="178"/>
      <c r="B90" s="1"/>
      <c r="C90" s="1" t="s">
        <v>356</v>
      </c>
      <c r="D90" s="1"/>
      <c r="E90" s="186"/>
      <c r="F90" s="1"/>
      <c r="G90" s="176">
        <f>'CAPACITATE TEHNICA - DETALIAT'!T47</f>
        <v>0</v>
      </c>
      <c r="H90" s="179"/>
    </row>
    <row r="91" spans="1:8" ht="13.5" thickBot="1">
      <c r="A91" s="180"/>
      <c r="B91" s="181"/>
      <c r="C91" s="181"/>
      <c r="D91" s="181"/>
      <c r="E91" s="187"/>
      <c r="F91" s="181"/>
      <c r="G91" s="181"/>
      <c r="H91" s="182"/>
    </row>
    <row r="92" ht="13.5" thickBot="1"/>
    <row r="93" spans="1:7" ht="13.5" thickBot="1">
      <c r="A93">
        <v>6</v>
      </c>
      <c r="B93" t="s">
        <v>357</v>
      </c>
      <c r="G93" s="176">
        <f>'CAPACITATE TEHNICA - DETALIAT'!T48</f>
        <v>0</v>
      </c>
    </row>
    <row r="94" ht="13.5" thickBot="1"/>
    <row r="95" spans="2:7" ht="13.5" thickBot="1">
      <c r="B95" t="s">
        <v>360</v>
      </c>
      <c r="G95" s="209">
        <f>G93+G90+G88+G86+G80+G75+G71+G66+G63+G59+G55+G51+G48+G42+G38+G35+G31+G27+G23+G16+G13+G10+G7+G19</f>
        <v>0</v>
      </c>
    </row>
    <row r="99" spans="2:7" ht="12.75">
      <c r="B99" t="s">
        <v>358</v>
      </c>
      <c r="F99" t="s">
        <v>359</v>
      </c>
      <c r="G99" t="s">
        <v>419</v>
      </c>
    </row>
  </sheetData>
  <sheetProtection/>
  <printOptions/>
  <pageMargins left="0.7500000000000001" right="0.7500000000000001" top="0.6062992125984252" bottom="0.6062992125984252" header="0.5" footer="0.5"/>
  <pageSetup orientation="portrait" paperSize="9" scale="9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U105"/>
  <sheetViews>
    <sheetView zoomScalePageLayoutView="0" workbookViewId="0" topLeftCell="A67">
      <selection activeCell="D75" sqref="D75"/>
    </sheetView>
  </sheetViews>
  <sheetFormatPr defaultColWidth="8.8515625" defaultRowHeight="12.75"/>
  <cols>
    <col min="1" max="1" width="4.28125" style="0" customWidth="1"/>
    <col min="2" max="2" width="53.28125" style="0" customWidth="1"/>
    <col min="3" max="3" width="35.00390625" style="0" customWidth="1"/>
    <col min="4" max="4" width="11.140625" style="0" customWidth="1"/>
    <col min="5" max="5" width="11.28125" style="0" customWidth="1"/>
    <col min="9" max="9" width="12.140625" style="0" customWidth="1"/>
    <col min="10" max="10" width="12.00390625" style="0" customWidth="1"/>
    <col min="11" max="11" width="11.28125" style="0" customWidth="1"/>
    <col min="17" max="17" width="11.140625" style="0" customWidth="1"/>
    <col min="18" max="18" width="11.28125" style="0" customWidth="1"/>
    <col min="19" max="19" width="12.8515625" style="0" customWidth="1"/>
    <col min="20" max="20" width="13.421875" style="0" customWidth="1"/>
    <col min="21" max="21" width="12.00390625" style="0" customWidth="1"/>
  </cols>
  <sheetData>
    <row r="1" s="45" customFormat="1" ht="15.75">
      <c r="A1" s="44" t="s">
        <v>78</v>
      </c>
    </row>
    <row r="2" spans="1:9" s="45" customFormat="1" ht="18.75" customHeight="1" thickBot="1">
      <c r="A2" s="307" t="s">
        <v>32</v>
      </c>
      <c r="B2" s="307"/>
      <c r="C2" s="307"/>
      <c r="D2" s="307"/>
      <c r="E2" s="307"/>
      <c r="F2" s="307"/>
      <c r="G2" s="308"/>
      <c r="H2" s="309"/>
      <c r="I2" s="309"/>
    </row>
    <row r="3" spans="1:9" s="45" customFormat="1" ht="18.75" customHeight="1" thickBot="1">
      <c r="A3" s="327" t="s">
        <v>33</v>
      </c>
      <c r="B3" s="328"/>
      <c r="C3" s="212"/>
      <c r="D3" s="98"/>
      <c r="E3" s="98"/>
      <c r="F3" s="98"/>
      <c r="G3" s="98"/>
      <c r="H3" s="98"/>
      <c r="I3" s="99"/>
    </row>
    <row r="4" s="46" customFormat="1" ht="12.75"/>
    <row r="5" s="47" customFormat="1" ht="12.75">
      <c r="A5" s="47" t="s">
        <v>34</v>
      </c>
    </row>
    <row r="6" s="47" customFormat="1" ht="13.5" thickBot="1"/>
    <row r="7" spans="1:3" s="46" customFormat="1" ht="16.5" thickBot="1">
      <c r="A7" s="310" t="s">
        <v>79</v>
      </c>
      <c r="B7" s="311"/>
      <c r="C7" s="312"/>
    </row>
    <row r="8" spans="1:21" s="104" customFormat="1" ht="25.5" customHeight="1">
      <c r="A8" s="313" t="s">
        <v>35</v>
      </c>
      <c r="B8" s="329" t="s">
        <v>61</v>
      </c>
      <c r="C8" s="329" t="s">
        <v>36</v>
      </c>
      <c r="D8" s="103" t="s">
        <v>37</v>
      </c>
      <c r="E8" s="315" t="s">
        <v>38</v>
      </c>
      <c r="F8" s="315"/>
      <c r="G8" s="315"/>
      <c r="H8" s="315"/>
      <c r="I8" s="315" t="s">
        <v>39</v>
      </c>
      <c r="J8" s="315"/>
      <c r="K8" s="315" t="s">
        <v>40</v>
      </c>
      <c r="L8" s="315"/>
      <c r="M8" s="315" t="s">
        <v>41</v>
      </c>
      <c r="N8" s="315"/>
      <c r="O8" s="315"/>
      <c r="P8" s="315"/>
      <c r="Q8" s="315"/>
      <c r="R8" s="315" t="s">
        <v>42</v>
      </c>
      <c r="S8" s="315" t="s">
        <v>43</v>
      </c>
      <c r="T8" s="315" t="s">
        <v>44</v>
      </c>
      <c r="U8" s="316" t="s">
        <v>76</v>
      </c>
    </row>
    <row r="9" spans="1:21" s="104" customFormat="1" ht="26.25" thickBot="1">
      <c r="A9" s="314"/>
      <c r="B9" s="330"/>
      <c r="C9" s="330"/>
      <c r="D9" s="100" t="s">
        <v>45</v>
      </c>
      <c r="E9" s="100" t="s">
        <v>46</v>
      </c>
      <c r="F9" s="100" t="s">
        <v>47</v>
      </c>
      <c r="G9" s="100" t="s">
        <v>48</v>
      </c>
      <c r="H9" s="100" t="s">
        <v>49</v>
      </c>
      <c r="I9" s="100" t="s">
        <v>50</v>
      </c>
      <c r="J9" s="100" t="s">
        <v>51</v>
      </c>
      <c r="K9" s="100" t="s">
        <v>52</v>
      </c>
      <c r="L9" s="100" t="s">
        <v>53</v>
      </c>
      <c r="M9" s="100" t="s">
        <v>54</v>
      </c>
      <c r="N9" s="100" t="s">
        <v>55</v>
      </c>
      <c r="O9" s="100" t="s">
        <v>56</v>
      </c>
      <c r="P9" s="100" t="s">
        <v>57</v>
      </c>
      <c r="Q9" s="101" t="s">
        <v>58</v>
      </c>
      <c r="R9" s="305"/>
      <c r="S9" s="305"/>
      <c r="T9" s="305"/>
      <c r="U9" s="317"/>
    </row>
    <row r="10" spans="1:21" s="46" customFormat="1" ht="15">
      <c r="A10" s="50">
        <v>1</v>
      </c>
      <c r="B10" s="51"/>
      <c r="C10" s="52"/>
      <c r="D10" s="53"/>
      <c r="E10" s="53"/>
      <c r="F10" s="54"/>
      <c r="G10" s="53"/>
      <c r="H10" s="53"/>
      <c r="I10" s="53"/>
      <c r="J10" s="53"/>
      <c r="K10" s="53"/>
      <c r="L10" s="51"/>
      <c r="M10" s="51"/>
      <c r="N10" s="51"/>
      <c r="O10" s="51"/>
      <c r="P10" s="51"/>
      <c r="Q10" s="55"/>
      <c r="R10" s="53"/>
      <c r="S10" s="53"/>
      <c r="T10" s="54"/>
      <c r="U10" s="56"/>
    </row>
    <row r="11" spans="1:21" s="46" customFormat="1" ht="15">
      <c r="A11" s="57">
        <v>2</v>
      </c>
      <c r="B11" s="58"/>
      <c r="C11" s="59"/>
      <c r="D11" s="60"/>
      <c r="E11" s="60"/>
      <c r="F11" s="61"/>
      <c r="G11" s="60"/>
      <c r="H11" s="60"/>
      <c r="I11" s="60"/>
      <c r="J11" s="60"/>
      <c r="K11" s="60"/>
      <c r="L11" s="58"/>
      <c r="M11" s="58"/>
      <c r="N11" s="58"/>
      <c r="O11" s="58"/>
      <c r="P11" s="58"/>
      <c r="Q11" s="62"/>
      <c r="R11" s="60"/>
      <c r="S11" s="60"/>
      <c r="T11" s="61"/>
      <c r="U11" s="63"/>
    </row>
    <row r="12" spans="1:21" s="46" customFormat="1" ht="15">
      <c r="A12" s="57">
        <v>3</v>
      </c>
      <c r="B12" s="58"/>
      <c r="C12" s="59"/>
      <c r="D12" s="60"/>
      <c r="E12" s="60"/>
      <c r="F12" s="61"/>
      <c r="G12" s="60"/>
      <c r="H12" s="60"/>
      <c r="I12" s="60"/>
      <c r="J12" s="60"/>
      <c r="K12" s="60"/>
      <c r="L12" s="58"/>
      <c r="M12" s="58"/>
      <c r="N12" s="58"/>
      <c r="O12" s="58"/>
      <c r="P12" s="58"/>
      <c r="Q12" s="62"/>
      <c r="R12" s="60"/>
      <c r="S12" s="60"/>
      <c r="T12" s="61"/>
      <c r="U12" s="63"/>
    </row>
    <row r="13" spans="1:21" s="46" customFormat="1" ht="15">
      <c r="A13" s="57">
        <v>4</v>
      </c>
      <c r="B13" s="58"/>
      <c r="C13" s="59"/>
      <c r="D13" s="60"/>
      <c r="E13" s="60"/>
      <c r="F13" s="61"/>
      <c r="G13" s="60"/>
      <c r="H13" s="60"/>
      <c r="I13" s="60"/>
      <c r="J13" s="60"/>
      <c r="K13" s="60"/>
      <c r="L13" s="58"/>
      <c r="M13" s="58"/>
      <c r="N13" s="58"/>
      <c r="O13" s="58"/>
      <c r="P13" s="58"/>
      <c r="Q13" s="62"/>
      <c r="R13" s="60"/>
      <c r="S13" s="60"/>
      <c r="T13" s="61"/>
      <c r="U13" s="63"/>
    </row>
    <row r="14" spans="1:21" s="46" customFormat="1" ht="15">
      <c r="A14" s="57">
        <v>5</v>
      </c>
      <c r="B14" s="58"/>
      <c r="C14" s="59"/>
      <c r="D14" s="60"/>
      <c r="E14" s="60"/>
      <c r="F14" s="61"/>
      <c r="G14" s="60"/>
      <c r="H14" s="60"/>
      <c r="I14" s="60"/>
      <c r="J14" s="60"/>
      <c r="K14" s="60"/>
      <c r="L14" s="58"/>
      <c r="M14" s="58"/>
      <c r="N14" s="58"/>
      <c r="O14" s="58"/>
      <c r="P14" s="58"/>
      <c r="Q14" s="62"/>
      <c r="R14" s="60"/>
      <c r="S14" s="60"/>
      <c r="T14" s="61"/>
      <c r="U14" s="63"/>
    </row>
    <row r="15" spans="1:21" s="46" customFormat="1" ht="15">
      <c r="A15" s="57">
        <v>6</v>
      </c>
      <c r="B15" s="58"/>
      <c r="C15" s="59"/>
      <c r="D15" s="60"/>
      <c r="E15" s="60"/>
      <c r="F15" s="61"/>
      <c r="G15" s="60"/>
      <c r="H15" s="60"/>
      <c r="I15" s="60"/>
      <c r="J15" s="60"/>
      <c r="K15" s="60"/>
      <c r="L15" s="58"/>
      <c r="M15" s="58"/>
      <c r="N15" s="58"/>
      <c r="O15" s="58"/>
      <c r="P15" s="58"/>
      <c r="Q15" s="62"/>
      <c r="R15" s="60"/>
      <c r="S15" s="60"/>
      <c r="T15" s="61"/>
      <c r="U15" s="63"/>
    </row>
    <row r="16" spans="1:21" s="46" customFormat="1" ht="15">
      <c r="A16" s="57">
        <v>7</v>
      </c>
      <c r="B16" s="58"/>
      <c r="C16" s="59"/>
      <c r="D16" s="60"/>
      <c r="E16" s="60"/>
      <c r="F16" s="61"/>
      <c r="G16" s="60"/>
      <c r="H16" s="60"/>
      <c r="I16" s="60"/>
      <c r="J16" s="60"/>
      <c r="K16" s="60"/>
      <c r="L16" s="58"/>
      <c r="M16" s="58"/>
      <c r="N16" s="58"/>
      <c r="O16" s="58"/>
      <c r="P16" s="58"/>
      <c r="Q16" s="62"/>
      <c r="R16" s="60"/>
      <c r="S16" s="60"/>
      <c r="T16" s="61"/>
      <c r="U16" s="63"/>
    </row>
    <row r="17" spans="1:21" s="46" customFormat="1" ht="15">
      <c r="A17" s="57">
        <v>8</v>
      </c>
      <c r="B17" s="58"/>
      <c r="C17" s="59"/>
      <c r="D17" s="60"/>
      <c r="E17" s="60"/>
      <c r="F17" s="61"/>
      <c r="G17" s="60"/>
      <c r="H17" s="60"/>
      <c r="I17" s="60"/>
      <c r="J17" s="60"/>
      <c r="K17" s="60"/>
      <c r="L17" s="58"/>
      <c r="M17" s="58"/>
      <c r="N17" s="58"/>
      <c r="O17" s="58"/>
      <c r="P17" s="58"/>
      <c r="Q17" s="62"/>
      <c r="R17" s="60"/>
      <c r="S17" s="60"/>
      <c r="T17" s="61"/>
      <c r="U17" s="63"/>
    </row>
    <row r="18" spans="1:21" s="46" customFormat="1" ht="15.75">
      <c r="A18" s="64"/>
      <c r="B18" s="59"/>
      <c r="C18" s="59"/>
      <c r="D18" s="65"/>
      <c r="E18" s="65"/>
      <c r="F18" s="59"/>
      <c r="G18" s="65"/>
      <c r="H18" s="65"/>
      <c r="I18" s="65"/>
      <c r="J18" s="65"/>
      <c r="K18" s="65"/>
      <c r="L18" s="59"/>
      <c r="M18" s="59"/>
      <c r="N18" s="59"/>
      <c r="O18" s="59"/>
      <c r="P18" s="59"/>
      <c r="Q18" s="59"/>
      <c r="R18" s="65"/>
      <c r="S18" s="65"/>
      <c r="T18" s="65"/>
      <c r="U18" s="66"/>
    </row>
    <row r="19" spans="1:21" s="46" customFormat="1" ht="16.5" thickBot="1">
      <c r="A19" s="67"/>
      <c r="B19" s="68"/>
      <c r="C19" s="68"/>
      <c r="D19" s="69"/>
      <c r="E19" s="69"/>
      <c r="F19" s="68"/>
      <c r="G19" s="69"/>
      <c r="H19" s="69"/>
      <c r="I19" s="69"/>
      <c r="J19" s="69"/>
      <c r="K19" s="69"/>
      <c r="L19" s="68"/>
      <c r="M19" s="68"/>
      <c r="N19" s="68"/>
      <c r="O19" s="68"/>
      <c r="P19" s="68"/>
      <c r="Q19" s="68"/>
      <c r="R19" s="69"/>
      <c r="S19" s="69"/>
      <c r="T19" s="69"/>
      <c r="U19" s="70"/>
    </row>
    <row r="20" s="46" customFormat="1" ht="15">
      <c r="A20" s="45"/>
    </row>
    <row r="21" s="45" customFormat="1" ht="15">
      <c r="A21" s="45" t="s">
        <v>59</v>
      </c>
    </row>
    <row r="22" s="45" customFormat="1" ht="15.75" thickBot="1"/>
    <row r="23" spans="1:4" s="45" customFormat="1" ht="15.75" thickBot="1">
      <c r="A23" s="300" t="s">
        <v>60</v>
      </c>
      <c r="B23" s="301"/>
      <c r="C23" s="301"/>
      <c r="D23" s="71"/>
    </row>
    <row r="24" s="46" customFormat="1" ht="13.5" thickBot="1"/>
    <row r="25" spans="1:17" s="46" customFormat="1" ht="16.5" thickBot="1">
      <c r="A25" s="302" t="s">
        <v>80</v>
      </c>
      <c r="B25" s="303"/>
      <c r="C25" s="304"/>
      <c r="D25"/>
      <c r="E25"/>
      <c r="F25"/>
      <c r="G25"/>
      <c r="H25"/>
      <c r="I25"/>
      <c r="J25"/>
      <c r="K25"/>
      <c r="L25"/>
      <c r="M25"/>
      <c r="N25"/>
      <c r="O25"/>
      <c r="P25"/>
      <c r="Q25"/>
    </row>
    <row r="26" spans="1:18" s="102" customFormat="1" ht="25.5" customHeight="1" thickBot="1">
      <c r="A26" s="313" t="s">
        <v>35</v>
      </c>
      <c r="B26" s="315" t="s">
        <v>61</v>
      </c>
      <c r="C26" s="315" t="s">
        <v>36</v>
      </c>
      <c r="D26" s="103" t="s">
        <v>37</v>
      </c>
      <c r="E26" s="298" t="s">
        <v>62</v>
      </c>
      <c r="F26" s="299"/>
      <c r="G26" s="299"/>
      <c r="H26" s="318"/>
      <c r="I26" s="315" t="s">
        <v>39</v>
      </c>
      <c r="J26" s="315"/>
      <c r="K26" s="315" t="s">
        <v>40</v>
      </c>
      <c r="L26" s="315"/>
      <c r="M26" s="321" t="s">
        <v>41</v>
      </c>
      <c r="N26" s="321"/>
      <c r="O26" s="321"/>
      <c r="P26" s="321"/>
      <c r="Q26" s="322"/>
      <c r="R26" s="73" t="s">
        <v>63</v>
      </c>
    </row>
    <row r="27" spans="1:18" s="102" customFormat="1" ht="26.25" thickBot="1">
      <c r="A27" s="323"/>
      <c r="B27" s="306"/>
      <c r="C27" s="306"/>
      <c r="D27" s="105" t="s">
        <v>45</v>
      </c>
      <c r="E27" s="105" t="s">
        <v>64</v>
      </c>
      <c r="F27" s="105" t="s">
        <v>50</v>
      </c>
      <c r="G27" s="105" t="s">
        <v>48</v>
      </c>
      <c r="H27" s="105" t="s">
        <v>49</v>
      </c>
      <c r="I27" s="105" t="s">
        <v>50</v>
      </c>
      <c r="J27" s="105" t="s">
        <v>65</v>
      </c>
      <c r="K27" s="105" t="s">
        <v>52</v>
      </c>
      <c r="L27" s="105" t="s">
        <v>53</v>
      </c>
      <c r="M27" s="74" t="s">
        <v>54</v>
      </c>
      <c r="N27" s="74" t="s">
        <v>55</v>
      </c>
      <c r="O27" s="74" t="s">
        <v>56</v>
      </c>
      <c r="P27" s="74" t="s">
        <v>57</v>
      </c>
      <c r="Q27" s="75" t="s">
        <v>58</v>
      </c>
      <c r="R27" s="106" t="s">
        <v>66</v>
      </c>
    </row>
    <row r="28" spans="1:18" s="46" customFormat="1" ht="12.75">
      <c r="A28" s="76">
        <v>1</v>
      </c>
      <c r="B28" s="72"/>
      <c r="C28" s="77"/>
      <c r="D28" s="72"/>
      <c r="E28" s="72"/>
      <c r="F28" s="77"/>
      <c r="G28" s="72"/>
      <c r="H28" s="72"/>
      <c r="I28" s="77"/>
      <c r="J28" s="78"/>
      <c r="K28" s="72"/>
      <c r="L28" s="77"/>
      <c r="M28" s="78"/>
      <c r="N28" s="78"/>
      <c r="O28" s="78"/>
      <c r="P28" s="78"/>
      <c r="Q28" s="79"/>
      <c r="R28" s="80"/>
    </row>
    <row r="29" spans="1:18" s="46" customFormat="1" ht="12.75">
      <c r="A29" s="81">
        <v>2</v>
      </c>
      <c r="B29" s="53"/>
      <c r="C29" s="54"/>
      <c r="D29" s="53"/>
      <c r="E29" s="53"/>
      <c r="F29" s="54"/>
      <c r="G29" s="53"/>
      <c r="H29" s="53"/>
      <c r="I29" s="54"/>
      <c r="J29" s="51"/>
      <c r="K29" s="53"/>
      <c r="L29" s="54"/>
      <c r="M29" s="58"/>
      <c r="N29" s="58"/>
      <c r="O29" s="58"/>
      <c r="P29" s="58"/>
      <c r="Q29" s="82"/>
      <c r="R29" s="83"/>
    </row>
    <row r="30" spans="1:18" s="46" customFormat="1" ht="12.75">
      <c r="A30" s="81">
        <v>3</v>
      </c>
      <c r="B30" s="53"/>
      <c r="C30" s="54"/>
      <c r="D30" s="53"/>
      <c r="E30" s="53"/>
      <c r="F30" s="54"/>
      <c r="G30" s="53"/>
      <c r="H30" s="53"/>
      <c r="I30" s="54"/>
      <c r="J30" s="51"/>
      <c r="K30" s="53"/>
      <c r="L30" s="54"/>
      <c r="M30" s="58"/>
      <c r="N30" s="58"/>
      <c r="O30" s="58"/>
      <c r="P30" s="58"/>
      <c r="Q30" s="82"/>
      <c r="R30" s="83"/>
    </row>
    <row r="31" spans="1:18" s="46" customFormat="1" ht="12.75">
      <c r="A31" s="81">
        <v>4</v>
      </c>
      <c r="B31" s="53"/>
      <c r="C31" s="54"/>
      <c r="D31" s="53"/>
      <c r="E31" s="53"/>
      <c r="F31" s="54"/>
      <c r="G31" s="53"/>
      <c r="H31" s="53"/>
      <c r="I31" s="54"/>
      <c r="J31" s="51"/>
      <c r="K31" s="53"/>
      <c r="L31" s="54"/>
      <c r="M31" s="58"/>
      <c r="N31" s="58"/>
      <c r="O31" s="58"/>
      <c r="P31" s="58"/>
      <c r="Q31" s="82"/>
      <c r="R31" s="83"/>
    </row>
    <row r="32" spans="1:18" s="46" customFormat="1" ht="12.75">
      <c r="A32" s="81">
        <v>5</v>
      </c>
      <c r="B32" s="53"/>
      <c r="C32" s="54"/>
      <c r="D32" s="53"/>
      <c r="E32" s="53"/>
      <c r="F32" s="54"/>
      <c r="G32" s="53"/>
      <c r="H32" s="53"/>
      <c r="I32" s="54"/>
      <c r="J32" s="51"/>
      <c r="K32" s="53"/>
      <c r="L32" s="54"/>
      <c r="M32" s="58"/>
      <c r="N32" s="58"/>
      <c r="O32" s="58"/>
      <c r="P32" s="58"/>
      <c r="Q32" s="82"/>
      <c r="R32" s="83"/>
    </row>
    <row r="33" spans="1:18" s="46" customFormat="1" ht="12.75">
      <c r="A33" s="81">
        <v>6</v>
      </c>
      <c r="B33" s="53"/>
      <c r="C33" s="54"/>
      <c r="D33" s="53"/>
      <c r="E33" s="53"/>
      <c r="F33" s="54"/>
      <c r="G33" s="53"/>
      <c r="H33" s="53"/>
      <c r="I33" s="54"/>
      <c r="J33" s="51"/>
      <c r="K33" s="53"/>
      <c r="L33" s="54"/>
      <c r="M33" s="58"/>
      <c r="N33" s="58"/>
      <c r="O33" s="58"/>
      <c r="P33" s="58"/>
      <c r="Q33" s="82"/>
      <c r="R33" s="83"/>
    </row>
    <row r="34" spans="1:18" s="46" customFormat="1" ht="12.75">
      <c r="A34" s="81">
        <v>7</v>
      </c>
      <c r="B34" s="53"/>
      <c r="C34" s="54"/>
      <c r="D34" s="53"/>
      <c r="E34" s="53"/>
      <c r="F34" s="54"/>
      <c r="G34" s="53"/>
      <c r="H34" s="53"/>
      <c r="I34" s="54"/>
      <c r="J34" s="51"/>
      <c r="K34" s="53"/>
      <c r="L34" s="54"/>
      <c r="M34" s="58"/>
      <c r="N34" s="58"/>
      <c r="O34" s="58"/>
      <c r="P34" s="58"/>
      <c r="Q34" s="82"/>
      <c r="R34" s="83"/>
    </row>
    <row r="35" spans="1:18" s="46" customFormat="1" ht="12.75">
      <c r="A35" s="81">
        <v>8</v>
      </c>
      <c r="B35" s="53"/>
      <c r="C35" s="54"/>
      <c r="D35" s="53"/>
      <c r="E35" s="53"/>
      <c r="F35" s="54"/>
      <c r="G35" s="53"/>
      <c r="H35" s="53"/>
      <c r="I35" s="54"/>
      <c r="J35" s="51"/>
      <c r="K35" s="53"/>
      <c r="L35" s="54"/>
      <c r="M35" s="58"/>
      <c r="N35" s="58"/>
      <c r="O35" s="58"/>
      <c r="P35" s="58"/>
      <c r="Q35" s="82"/>
      <c r="R35" s="83"/>
    </row>
    <row r="36" spans="1:18" s="46" customFormat="1" ht="12.75">
      <c r="A36" s="81">
        <v>9</v>
      </c>
      <c r="B36" s="53"/>
      <c r="C36" s="54"/>
      <c r="D36" s="53"/>
      <c r="E36" s="53"/>
      <c r="F36" s="54"/>
      <c r="G36" s="53"/>
      <c r="H36" s="53"/>
      <c r="I36" s="54"/>
      <c r="J36" s="51"/>
      <c r="K36" s="53"/>
      <c r="L36" s="54"/>
      <c r="M36" s="58"/>
      <c r="N36" s="58"/>
      <c r="O36" s="58"/>
      <c r="P36" s="58"/>
      <c r="Q36" s="82"/>
      <c r="R36" s="83"/>
    </row>
    <row r="37" spans="1:18" s="46" customFormat="1" ht="12.75">
      <c r="A37" s="84">
        <v>10</v>
      </c>
      <c r="B37" s="60"/>
      <c r="C37" s="61"/>
      <c r="D37" s="60"/>
      <c r="E37" s="60"/>
      <c r="F37" s="61"/>
      <c r="G37" s="60"/>
      <c r="H37" s="60"/>
      <c r="I37" s="61"/>
      <c r="J37" s="58"/>
      <c r="K37" s="60"/>
      <c r="L37" s="61"/>
      <c r="M37" s="58"/>
      <c r="N37" s="58"/>
      <c r="O37" s="58"/>
      <c r="P37" s="58"/>
      <c r="Q37" s="82"/>
      <c r="R37" s="83"/>
    </row>
    <row r="38" spans="1:18" s="46" customFormat="1" ht="15">
      <c r="A38" s="64"/>
      <c r="B38" s="65"/>
      <c r="C38" s="59"/>
      <c r="D38" s="65"/>
      <c r="E38" s="65"/>
      <c r="F38" s="59"/>
      <c r="G38" s="59"/>
      <c r="H38" s="65"/>
      <c r="I38" s="59"/>
      <c r="J38" s="65"/>
      <c r="K38" s="65"/>
      <c r="L38" s="65"/>
      <c r="M38" s="58"/>
      <c r="N38" s="58"/>
      <c r="O38" s="58"/>
      <c r="P38" s="58"/>
      <c r="Q38" s="82"/>
      <c r="R38" s="83"/>
    </row>
    <row r="39" spans="1:18" s="46" customFormat="1" ht="15.75" thickBot="1">
      <c r="A39" s="67"/>
      <c r="B39" s="69"/>
      <c r="C39" s="68"/>
      <c r="D39" s="69"/>
      <c r="E39" s="69"/>
      <c r="F39" s="68"/>
      <c r="G39" s="68"/>
      <c r="H39" s="69"/>
      <c r="I39" s="68"/>
      <c r="J39" s="69"/>
      <c r="K39" s="69"/>
      <c r="L39" s="69"/>
      <c r="M39" s="85"/>
      <c r="N39" s="85"/>
      <c r="O39" s="85"/>
      <c r="P39" s="85"/>
      <c r="Q39" s="86"/>
      <c r="R39" s="87"/>
    </row>
    <row r="40" spans="1:17" s="46" customFormat="1" ht="15.75" thickBot="1">
      <c r="A40" s="45"/>
      <c r="B40"/>
      <c r="C40"/>
      <c r="D40"/>
      <c r="E40"/>
      <c r="F40"/>
      <c r="G40"/>
      <c r="H40"/>
      <c r="I40"/>
      <c r="J40"/>
      <c r="K40"/>
      <c r="L40"/>
      <c r="M40"/>
      <c r="N40"/>
      <c r="O40"/>
      <c r="P40"/>
      <c r="Q40"/>
    </row>
    <row r="41" spans="1:17" s="46" customFormat="1" ht="15.75" thickBot="1">
      <c r="A41" s="300" t="s">
        <v>67</v>
      </c>
      <c r="B41" s="301"/>
      <c r="C41" s="301"/>
      <c r="D41" s="71"/>
      <c r="E41"/>
      <c r="F41"/>
      <c r="G41"/>
      <c r="H41"/>
      <c r="I41"/>
      <c r="J41"/>
      <c r="K41"/>
      <c r="L41"/>
      <c r="M41"/>
      <c r="N41"/>
      <c r="O41"/>
      <c r="P41"/>
      <c r="Q41"/>
    </row>
    <row r="42" s="46" customFormat="1" ht="13.5" thickBot="1"/>
    <row r="43" spans="1:17" s="46" customFormat="1" ht="16.5" thickBot="1">
      <c r="A43" s="310" t="s">
        <v>68</v>
      </c>
      <c r="B43" s="311"/>
      <c r="C43" s="312"/>
      <c r="D43"/>
      <c r="E43"/>
      <c r="F43"/>
      <c r="G43"/>
      <c r="H43"/>
      <c r="I43"/>
      <c r="J43"/>
      <c r="K43"/>
      <c r="L43"/>
      <c r="M43"/>
      <c r="N43"/>
      <c r="O43"/>
      <c r="P43"/>
      <c r="Q43"/>
    </row>
    <row r="44" spans="1:18" s="104" customFormat="1" ht="25.5" customHeight="1" thickBot="1">
      <c r="A44" s="313" t="s">
        <v>69</v>
      </c>
      <c r="B44" s="315" t="s">
        <v>61</v>
      </c>
      <c r="C44" s="315" t="s">
        <v>70</v>
      </c>
      <c r="D44" s="103" t="s">
        <v>37</v>
      </c>
      <c r="E44" s="315" t="s">
        <v>62</v>
      </c>
      <c r="F44" s="315"/>
      <c r="G44" s="315"/>
      <c r="H44" s="315"/>
      <c r="I44" s="315" t="s">
        <v>71</v>
      </c>
      <c r="J44" s="315"/>
      <c r="K44" s="315" t="s">
        <v>72</v>
      </c>
      <c r="L44" s="321" t="s">
        <v>41</v>
      </c>
      <c r="M44" s="321"/>
      <c r="N44" s="321"/>
      <c r="O44" s="321"/>
      <c r="P44" s="326"/>
      <c r="Q44" s="315" t="s">
        <v>72</v>
      </c>
      <c r="R44" s="319" t="s">
        <v>76</v>
      </c>
    </row>
    <row r="45" spans="1:18" s="104" customFormat="1" ht="26.25" thickBot="1">
      <c r="A45" s="314"/>
      <c r="B45" s="305"/>
      <c r="C45" s="305"/>
      <c r="D45" s="100" t="s">
        <v>45</v>
      </c>
      <c r="E45" s="100" t="s">
        <v>64</v>
      </c>
      <c r="F45" s="100" t="s">
        <v>50</v>
      </c>
      <c r="G45" s="100" t="s">
        <v>48</v>
      </c>
      <c r="H45" s="100" t="s">
        <v>49</v>
      </c>
      <c r="I45" s="100" t="s">
        <v>52</v>
      </c>
      <c r="J45" s="100" t="s">
        <v>77</v>
      </c>
      <c r="K45" s="305"/>
      <c r="L45" s="48" t="s">
        <v>54</v>
      </c>
      <c r="M45" s="48" t="s">
        <v>55</v>
      </c>
      <c r="N45" s="48" t="s">
        <v>56</v>
      </c>
      <c r="O45" s="48" t="s">
        <v>57</v>
      </c>
      <c r="P45" s="49" t="s">
        <v>58</v>
      </c>
      <c r="Q45" s="305"/>
      <c r="R45" s="320"/>
    </row>
    <row r="46" spans="1:18" s="46" customFormat="1" ht="12.75">
      <c r="A46" s="81">
        <v>1</v>
      </c>
      <c r="B46" s="53"/>
      <c r="C46" s="53"/>
      <c r="D46" s="53"/>
      <c r="E46" s="53"/>
      <c r="F46" s="53"/>
      <c r="G46" s="53"/>
      <c r="H46" s="53"/>
      <c r="I46" s="54"/>
      <c r="J46" s="53"/>
      <c r="K46" s="54"/>
      <c r="L46" s="89"/>
      <c r="M46" s="89"/>
      <c r="N46" s="89"/>
      <c r="O46" s="89"/>
      <c r="P46" s="90"/>
      <c r="Q46" s="54"/>
      <c r="R46" s="90"/>
    </row>
    <row r="47" spans="1:18" s="46" customFormat="1" ht="12.75">
      <c r="A47" s="84">
        <v>2</v>
      </c>
      <c r="B47" s="60"/>
      <c r="C47" s="60"/>
      <c r="D47" s="60"/>
      <c r="E47" s="60"/>
      <c r="F47" s="60"/>
      <c r="G47" s="60"/>
      <c r="H47" s="60"/>
      <c r="I47" s="61"/>
      <c r="J47" s="60"/>
      <c r="K47" s="61"/>
      <c r="L47" s="92"/>
      <c r="M47" s="92"/>
      <c r="N47" s="92"/>
      <c r="O47" s="92"/>
      <c r="P47" s="93"/>
      <c r="Q47" s="61"/>
      <c r="R47" s="93"/>
    </row>
    <row r="48" spans="1:18" s="46" customFormat="1" ht="15">
      <c r="A48" s="64">
        <v>3</v>
      </c>
      <c r="B48" s="65"/>
      <c r="C48" s="65"/>
      <c r="D48" s="65"/>
      <c r="E48" s="65"/>
      <c r="F48" s="59"/>
      <c r="G48" s="65"/>
      <c r="H48" s="59"/>
      <c r="I48" s="59"/>
      <c r="J48" s="65"/>
      <c r="K48" s="65"/>
      <c r="L48" s="94"/>
      <c r="M48" s="94"/>
      <c r="N48" s="94"/>
      <c r="O48" s="94"/>
      <c r="P48" s="95"/>
      <c r="Q48" s="65"/>
      <c r="R48" s="95"/>
    </row>
    <row r="49" spans="1:18" s="46" customFormat="1" ht="15.75" thickBot="1">
      <c r="A49" s="67"/>
      <c r="B49" s="69"/>
      <c r="C49" s="69"/>
      <c r="D49" s="69"/>
      <c r="E49" s="69"/>
      <c r="F49" s="68"/>
      <c r="G49" s="69"/>
      <c r="H49" s="68"/>
      <c r="I49" s="68"/>
      <c r="J49" s="69"/>
      <c r="K49" s="69"/>
      <c r="L49" s="96"/>
      <c r="M49" s="96"/>
      <c r="N49" s="96"/>
      <c r="O49" s="96"/>
      <c r="P49" s="97"/>
      <c r="Q49" s="69"/>
      <c r="R49" s="97"/>
    </row>
    <row r="50" spans="1:17" s="46" customFormat="1" ht="15.75" thickBot="1">
      <c r="A50" s="45"/>
      <c r="B50"/>
      <c r="C50"/>
      <c r="D50"/>
      <c r="E50"/>
      <c r="F50"/>
      <c r="G50"/>
      <c r="H50"/>
      <c r="I50"/>
      <c r="J50"/>
      <c r="K50"/>
      <c r="L50"/>
      <c r="M50"/>
      <c r="N50"/>
      <c r="O50"/>
      <c r="P50"/>
      <c r="Q50"/>
    </row>
    <row r="51" spans="1:17" s="46" customFormat="1" ht="15.75" thickBot="1">
      <c r="A51" s="300" t="s">
        <v>73</v>
      </c>
      <c r="B51" s="301"/>
      <c r="C51" s="301"/>
      <c r="D51" s="71"/>
      <c r="E51"/>
      <c r="F51"/>
      <c r="G51"/>
      <c r="H51"/>
      <c r="I51"/>
      <c r="J51"/>
      <c r="K51"/>
      <c r="L51"/>
      <c r="M51"/>
      <c r="N51"/>
      <c r="O51"/>
      <c r="P51"/>
      <c r="Q51"/>
    </row>
    <row r="52" spans="1:17" s="46" customFormat="1" ht="13.5" thickBot="1">
      <c r="A52"/>
      <c r="B52"/>
      <c r="C52"/>
      <c r="D52"/>
      <c r="E52"/>
      <c r="F52"/>
      <c r="G52"/>
      <c r="H52"/>
      <c r="I52"/>
      <c r="J52"/>
      <c r="K52"/>
      <c r="L52"/>
      <c r="M52"/>
      <c r="N52"/>
      <c r="O52"/>
      <c r="P52"/>
      <c r="Q52"/>
    </row>
    <row r="53" spans="1:19" s="46" customFormat="1" ht="16.5" thickBot="1">
      <c r="A53" s="310" t="s">
        <v>74</v>
      </c>
      <c r="B53" s="311"/>
      <c r="C53" s="312"/>
      <c r="D53"/>
      <c r="E53"/>
      <c r="F53"/>
      <c r="G53"/>
      <c r="H53"/>
      <c r="I53"/>
      <c r="J53"/>
      <c r="K53"/>
      <c r="L53"/>
      <c r="M53"/>
      <c r="N53"/>
      <c r="O53"/>
      <c r="P53"/>
      <c r="Q53"/>
      <c r="R53"/>
      <c r="S53"/>
    </row>
    <row r="54" spans="1:19" s="104" customFormat="1" ht="13.5" customHeight="1" thickBot="1">
      <c r="A54" s="313" t="s">
        <v>69</v>
      </c>
      <c r="B54" s="315" t="s">
        <v>61</v>
      </c>
      <c r="C54" s="315" t="s">
        <v>70</v>
      </c>
      <c r="D54" s="103" t="s">
        <v>37</v>
      </c>
      <c r="E54" s="315" t="s">
        <v>62</v>
      </c>
      <c r="F54" s="315"/>
      <c r="G54" s="315"/>
      <c r="H54" s="315"/>
      <c r="I54" s="315" t="s">
        <v>39</v>
      </c>
      <c r="J54" s="315"/>
      <c r="K54" s="315" t="s">
        <v>71</v>
      </c>
      <c r="L54" s="315"/>
      <c r="M54" s="322" t="s">
        <v>41</v>
      </c>
      <c r="N54" s="324"/>
      <c r="O54" s="324"/>
      <c r="P54" s="324"/>
      <c r="Q54" s="325"/>
      <c r="R54" s="315" t="s">
        <v>72</v>
      </c>
      <c r="S54" s="319" t="s">
        <v>76</v>
      </c>
    </row>
    <row r="55" spans="1:19" s="104" customFormat="1" ht="26.25" thickBot="1">
      <c r="A55" s="314"/>
      <c r="B55" s="305"/>
      <c r="C55" s="305"/>
      <c r="D55" s="100" t="s">
        <v>45</v>
      </c>
      <c r="E55" s="100" t="s">
        <v>64</v>
      </c>
      <c r="F55" s="100" t="s">
        <v>50</v>
      </c>
      <c r="G55" s="100" t="s">
        <v>48</v>
      </c>
      <c r="H55" s="100" t="s">
        <v>49</v>
      </c>
      <c r="I55" s="105" t="s">
        <v>50</v>
      </c>
      <c r="J55" s="105" t="s">
        <v>65</v>
      </c>
      <c r="K55" s="100" t="s">
        <v>52</v>
      </c>
      <c r="L55" s="100" t="s">
        <v>77</v>
      </c>
      <c r="M55" s="48" t="s">
        <v>54</v>
      </c>
      <c r="N55" s="48" t="s">
        <v>55</v>
      </c>
      <c r="O55" s="48" t="s">
        <v>56</v>
      </c>
      <c r="P55" s="48" t="s">
        <v>57</v>
      </c>
      <c r="Q55" s="49" t="s">
        <v>58</v>
      </c>
      <c r="R55" s="305"/>
      <c r="S55" s="320"/>
    </row>
    <row r="56" spans="1:19" s="46" customFormat="1" ht="12.75">
      <c r="A56" s="81">
        <v>1</v>
      </c>
      <c r="B56" s="53"/>
      <c r="C56" s="53"/>
      <c r="D56" s="53"/>
      <c r="E56" s="53"/>
      <c r="F56" s="53"/>
      <c r="G56" s="53"/>
      <c r="H56" s="53"/>
      <c r="I56" s="77"/>
      <c r="J56" s="78"/>
      <c r="K56" s="54"/>
      <c r="L56" s="53"/>
      <c r="M56" s="53"/>
      <c r="N56" s="53"/>
      <c r="O56" s="53"/>
      <c r="P56" s="53"/>
      <c r="Q56" s="88"/>
      <c r="R56" s="54"/>
      <c r="S56" s="90"/>
    </row>
    <row r="57" spans="1:19" s="46" customFormat="1" ht="12.75">
      <c r="A57" s="84">
        <v>2</v>
      </c>
      <c r="B57" s="60"/>
      <c r="C57" s="60"/>
      <c r="D57" s="60"/>
      <c r="E57" s="60"/>
      <c r="F57" s="60"/>
      <c r="G57" s="60"/>
      <c r="H57" s="60"/>
      <c r="I57" s="54"/>
      <c r="J57" s="51"/>
      <c r="K57" s="61"/>
      <c r="L57" s="60"/>
      <c r="M57" s="60"/>
      <c r="N57" s="60"/>
      <c r="O57" s="60"/>
      <c r="P57" s="60"/>
      <c r="Q57" s="91"/>
      <c r="R57" s="61"/>
      <c r="S57" s="93"/>
    </row>
    <row r="58" spans="1:19" s="46" customFormat="1" ht="15">
      <c r="A58" s="64">
        <v>3</v>
      </c>
      <c r="B58" s="65"/>
      <c r="C58" s="65"/>
      <c r="D58" s="65"/>
      <c r="E58" s="65"/>
      <c r="F58" s="59"/>
      <c r="G58" s="65"/>
      <c r="H58" s="59"/>
      <c r="I58" s="59"/>
      <c r="J58" s="65"/>
      <c r="K58" s="59"/>
      <c r="L58" s="65"/>
      <c r="M58" s="65"/>
      <c r="N58" s="65"/>
      <c r="O58" s="65"/>
      <c r="P58" s="65"/>
      <c r="Q58" s="65"/>
      <c r="R58" s="65"/>
      <c r="S58" s="95"/>
    </row>
    <row r="59" spans="1:19" s="46" customFormat="1" ht="15.75" thickBot="1">
      <c r="A59" s="67"/>
      <c r="B59" s="69"/>
      <c r="C59" s="69"/>
      <c r="D59" s="69"/>
      <c r="E59" s="69"/>
      <c r="F59" s="68"/>
      <c r="G59" s="69"/>
      <c r="H59" s="68"/>
      <c r="I59" s="68"/>
      <c r="J59" s="69"/>
      <c r="K59" s="68"/>
      <c r="L59" s="69"/>
      <c r="M59" s="69"/>
      <c r="N59" s="69"/>
      <c r="O59" s="69"/>
      <c r="P59" s="69"/>
      <c r="Q59" s="69"/>
      <c r="R59" s="69"/>
      <c r="S59" s="97"/>
    </row>
    <row r="60" s="46" customFormat="1" ht="13.5" thickBot="1"/>
    <row r="61" spans="1:17" s="46" customFormat="1" ht="15.75" thickBot="1">
      <c r="A61" s="300" t="s">
        <v>75</v>
      </c>
      <c r="B61" s="301"/>
      <c r="C61" s="301"/>
      <c r="D61" s="71"/>
      <c r="E61"/>
      <c r="F61"/>
      <c r="G61"/>
      <c r="H61"/>
      <c r="K61"/>
      <c r="L61"/>
      <c r="M61"/>
      <c r="N61"/>
      <c r="O61"/>
      <c r="P61"/>
      <c r="Q61"/>
    </row>
    <row r="62" s="46" customFormat="1" ht="13.5" thickBot="1"/>
    <row r="63" spans="1:19" s="46" customFormat="1" ht="16.5" thickBot="1">
      <c r="A63" s="310" t="s">
        <v>81</v>
      </c>
      <c r="B63" s="311"/>
      <c r="C63" s="312"/>
      <c r="D63"/>
      <c r="E63"/>
      <c r="F63"/>
      <c r="G63"/>
      <c r="H63"/>
      <c r="I63"/>
      <c r="J63"/>
      <c r="K63"/>
      <c r="L63"/>
      <c r="M63"/>
      <c r="N63"/>
      <c r="O63"/>
      <c r="P63"/>
      <c r="Q63"/>
      <c r="R63"/>
      <c r="S63"/>
    </row>
    <row r="64" spans="1:19" s="104" customFormat="1" ht="13.5" customHeight="1" thickBot="1">
      <c r="A64" s="313" t="s">
        <v>69</v>
      </c>
      <c r="B64" s="315" t="s">
        <v>61</v>
      </c>
      <c r="C64" s="315" t="s">
        <v>70</v>
      </c>
      <c r="D64" s="103" t="s">
        <v>37</v>
      </c>
      <c r="E64" s="315" t="s">
        <v>62</v>
      </c>
      <c r="F64" s="315"/>
      <c r="G64" s="315"/>
      <c r="H64" s="315"/>
      <c r="I64" s="315" t="s">
        <v>39</v>
      </c>
      <c r="J64" s="315"/>
      <c r="K64" s="315" t="s">
        <v>71</v>
      </c>
      <c r="L64" s="315"/>
      <c r="M64" s="322" t="s">
        <v>41</v>
      </c>
      <c r="N64" s="324"/>
      <c r="O64" s="324"/>
      <c r="P64" s="324"/>
      <c r="Q64" s="325"/>
      <c r="R64" s="315" t="s">
        <v>72</v>
      </c>
      <c r="S64" s="319" t="s">
        <v>76</v>
      </c>
    </row>
    <row r="65" spans="1:19" s="104" customFormat="1" ht="26.25" thickBot="1">
      <c r="A65" s="314"/>
      <c r="B65" s="305"/>
      <c r="C65" s="305"/>
      <c r="D65" s="100" t="s">
        <v>45</v>
      </c>
      <c r="E65" s="100" t="s">
        <v>64</v>
      </c>
      <c r="F65" s="100" t="s">
        <v>50</v>
      </c>
      <c r="G65" s="100" t="s">
        <v>48</v>
      </c>
      <c r="H65" s="100" t="s">
        <v>49</v>
      </c>
      <c r="I65" s="105" t="s">
        <v>50</v>
      </c>
      <c r="J65" s="105" t="s">
        <v>65</v>
      </c>
      <c r="K65" s="100" t="s">
        <v>52</v>
      </c>
      <c r="L65" s="100" t="s">
        <v>77</v>
      </c>
      <c r="M65" s="48" t="s">
        <v>54</v>
      </c>
      <c r="N65" s="48" t="s">
        <v>55</v>
      </c>
      <c r="O65" s="48" t="s">
        <v>56</v>
      </c>
      <c r="P65" s="48" t="s">
        <v>57</v>
      </c>
      <c r="Q65" s="49" t="s">
        <v>58</v>
      </c>
      <c r="R65" s="305"/>
      <c r="S65" s="320"/>
    </row>
    <row r="66" spans="1:19" s="46" customFormat="1" ht="12.75">
      <c r="A66" s="81">
        <v>1</v>
      </c>
      <c r="B66" s="53"/>
      <c r="C66" s="53"/>
      <c r="D66" s="53"/>
      <c r="E66" s="53"/>
      <c r="F66" s="53"/>
      <c r="G66" s="53"/>
      <c r="H66" s="53"/>
      <c r="I66" s="77"/>
      <c r="J66" s="78"/>
      <c r="K66" s="54"/>
      <c r="L66" s="53"/>
      <c r="M66" s="53"/>
      <c r="N66" s="53"/>
      <c r="O66" s="53"/>
      <c r="P66" s="53"/>
      <c r="Q66" s="88"/>
      <c r="R66" s="54"/>
      <c r="S66" s="90"/>
    </row>
    <row r="67" spans="1:19" s="46" customFormat="1" ht="12.75">
      <c r="A67" s="84">
        <v>2</v>
      </c>
      <c r="B67" s="60"/>
      <c r="C67" s="60"/>
      <c r="D67" s="60"/>
      <c r="E67" s="60"/>
      <c r="F67" s="60"/>
      <c r="G67" s="60"/>
      <c r="H67" s="60"/>
      <c r="I67" s="54"/>
      <c r="J67" s="51"/>
      <c r="K67" s="61"/>
      <c r="L67" s="60"/>
      <c r="M67" s="60"/>
      <c r="N67" s="60"/>
      <c r="O67" s="60"/>
      <c r="P67" s="60"/>
      <c r="Q67" s="91"/>
      <c r="R67" s="61"/>
      <c r="S67" s="93"/>
    </row>
    <row r="68" spans="1:19" s="46" customFormat="1" ht="15">
      <c r="A68" s="64">
        <v>3</v>
      </c>
      <c r="B68" s="65"/>
      <c r="C68" s="65"/>
      <c r="D68" s="65"/>
      <c r="E68" s="65"/>
      <c r="F68" s="59"/>
      <c r="G68" s="65"/>
      <c r="H68" s="59"/>
      <c r="I68" s="59"/>
      <c r="J68" s="65"/>
      <c r="K68" s="59"/>
      <c r="L68" s="65"/>
      <c r="M68" s="65"/>
      <c r="N68" s="65"/>
      <c r="O68" s="65"/>
      <c r="P68" s="65"/>
      <c r="Q68" s="65"/>
      <c r="R68" s="65"/>
      <c r="S68" s="95"/>
    </row>
    <row r="69" spans="1:19" s="46" customFormat="1" ht="15.75" thickBot="1">
      <c r="A69" s="67"/>
      <c r="B69" s="69"/>
      <c r="C69" s="69"/>
      <c r="D69" s="69"/>
      <c r="E69" s="69"/>
      <c r="F69" s="68"/>
      <c r="G69" s="69"/>
      <c r="H69" s="68"/>
      <c r="I69" s="68"/>
      <c r="J69" s="69"/>
      <c r="K69" s="68"/>
      <c r="L69" s="69"/>
      <c r="M69" s="69"/>
      <c r="N69" s="69"/>
      <c r="O69" s="69"/>
      <c r="P69" s="69"/>
      <c r="Q69" s="69"/>
      <c r="R69" s="69"/>
      <c r="S69" s="97"/>
    </row>
    <row r="70" s="46" customFormat="1" ht="13.5" thickBot="1"/>
    <row r="71" spans="1:17" s="46" customFormat="1" ht="15.75" thickBot="1">
      <c r="A71" s="300" t="s">
        <v>82</v>
      </c>
      <c r="B71" s="301"/>
      <c r="C71" s="301"/>
      <c r="D71" s="71"/>
      <c r="E71"/>
      <c r="F71"/>
      <c r="G71"/>
      <c r="H71"/>
      <c r="K71"/>
      <c r="L71"/>
      <c r="M71"/>
      <c r="N71"/>
      <c r="O71"/>
      <c r="P71"/>
      <c r="Q71"/>
    </row>
    <row r="72" s="46" customFormat="1" ht="12.75"/>
    <row r="73" s="46" customFormat="1" ht="13.5" thickBot="1"/>
    <row r="74" spans="1:4" s="46" customFormat="1" ht="15.75" thickBot="1">
      <c r="A74" s="332" t="s">
        <v>408</v>
      </c>
      <c r="B74" s="301"/>
      <c r="C74" s="301"/>
      <c r="D74" s="71">
        <f>D71+D61+D51+D41+D23</f>
        <v>0</v>
      </c>
    </row>
    <row r="75" s="46" customFormat="1" ht="12.75"/>
    <row r="76" ht="14.25">
      <c r="B76" s="107" t="s">
        <v>83</v>
      </c>
    </row>
    <row r="77" ht="12.75">
      <c r="B77" s="17"/>
    </row>
    <row r="78" ht="12.75">
      <c r="B78" s="15" t="s">
        <v>10</v>
      </c>
    </row>
    <row r="79" ht="12.75">
      <c r="B79" s="39" t="s">
        <v>18</v>
      </c>
    </row>
    <row r="80" ht="12.75">
      <c r="B80" s="39" t="s">
        <v>19</v>
      </c>
    </row>
    <row r="81" ht="12.75">
      <c r="B81" s="15" t="s">
        <v>14</v>
      </c>
    </row>
    <row r="82" ht="12.75">
      <c r="B82" s="39" t="s">
        <v>20</v>
      </c>
    </row>
    <row r="83" ht="12.75">
      <c r="B83" s="39" t="s">
        <v>21</v>
      </c>
    </row>
    <row r="84" ht="12.75">
      <c r="B84" s="39" t="s">
        <v>22</v>
      </c>
    </row>
    <row r="85" ht="12.75">
      <c r="B85" s="15" t="s">
        <v>15</v>
      </c>
    </row>
    <row r="86" ht="12.75">
      <c r="B86" s="39" t="s">
        <v>23</v>
      </c>
    </row>
    <row r="87" ht="12.75">
      <c r="B87" s="15" t="s">
        <v>16</v>
      </c>
    </row>
    <row r="88" ht="12.75">
      <c r="B88" s="39" t="s">
        <v>24</v>
      </c>
    </row>
    <row r="89" ht="12.75">
      <c r="B89" s="39" t="s">
        <v>25</v>
      </c>
    </row>
    <row r="90" ht="12.75">
      <c r="B90" s="15" t="s">
        <v>17</v>
      </c>
    </row>
    <row r="91" ht="12.75">
      <c r="B91" s="39" t="s">
        <v>26</v>
      </c>
    </row>
    <row r="92" ht="12.75">
      <c r="B92" s="39" t="s">
        <v>27</v>
      </c>
    </row>
    <row r="93" ht="12.75">
      <c r="B93" s="39" t="s">
        <v>28</v>
      </c>
    </row>
    <row r="94" ht="12.75">
      <c r="B94" s="15"/>
    </row>
    <row r="95" ht="12.75">
      <c r="B95" s="14"/>
    </row>
    <row r="96" spans="2:3" ht="45" customHeight="1">
      <c r="B96" s="331" t="s">
        <v>11</v>
      </c>
      <c r="C96" s="331"/>
    </row>
    <row r="98" spans="1:9" ht="12.75">
      <c r="A98" s="1"/>
      <c r="C98" s="6"/>
      <c r="D98" s="7"/>
      <c r="E98" s="7"/>
      <c r="F98" s="7"/>
      <c r="G98" s="7"/>
      <c r="H98" s="7"/>
      <c r="I98" s="8"/>
    </row>
    <row r="99" spans="1:9" ht="12.75">
      <c r="A99" s="1"/>
      <c r="B99" s="16" t="s">
        <v>2</v>
      </c>
      <c r="C99" s="3"/>
      <c r="D99" s="1"/>
      <c r="E99" s="1"/>
      <c r="F99" s="1"/>
      <c r="G99" s="1"/>
      <c r="H99" s="1"/>
      <c r="I99" s="1"/>
    </row>
    <row r="100" spans="1:9" ht="12.75">
      <c r="A100" s="1"/>
      <c r="C100" s="3"/>
      <c r="D100" s="1"/>
      <c r="E100" s="1"/>
      <c r="F100" s="1"/>
      <c r="G100" s="1"/>
      <c r="H100" s="1"/>
      <c r="I100" s="1"/>
    </row>
    <row r="101" spans="1:9" ht="12.75">
      <c r="A101" s="1"/>
      <c r="B101" s="1" t="s">
        <v>3</v>
      </c>
      <c r="C101" s="3"/>
      <c r="D101" s="1"/>
      <c r="E101" s="1"/>
      <c r="F101" s="1"/>
      <c r="G101" s="1"/>
      <c r="H101" s="1"/>
      <c r="I101" s="1"/>
    </row>
    <row r="102" spans="1:9" ht="12.75">
      <c r="A102" s="4"/>
      <c r="B102" s="4"/>
      <c r="C102" s="3"/>
      <c r="D102" s="1"/>
      <c r="E102" s="1"/>
      <c r="F102" s="1"/>
      <c r="G102" s="1"/>
      <c r="H102" s="1"/>
      <c r="I102" s="1"/>
    </row>
    <row r="103" spans="3:9" ht="12.75">
      <c r="C103" s="2"/>
      <c r="D103" s="1"/>
      <c r="E103" s="1"/>
      <c r="F103" s="1"/>
      <c r="G103" s="1"/>
      <c r="H103" s="1"/>
      <c r="I103" s="1"/>
    </row>
    <row r="104" spans="1:9" ht="12.75">
      <c r="A104" s="1"/>
      <c r="B104" s="5" t="s">
        <v>4</v>
      </c>
      <c r="C104" s="3"/>
      <c r="D104" s="1"/>
      <c r="E104" s="1"/>
      <c r="F104" s="1"/>
      <c r="G104" s="1"/>
      <c r="H104" s="1"/>
      <c r="I104" s="1"/>
    </row>
    <row r="105" ht="12.75">
      <c r="B105" s="4" t="s">
        <v>7</v>
      </c>
    </row>
  </sheetData>
  <sheetProtection/>
  <mergeCells count="60">
    <mergeCell ref="R64:R65"/>
    <mergeCell ref="A74:C74"/>
    <mergeCell ref="S64:S65"/>
    <mergeCell ref="A71:C71"/>
    <mergeCell ref="E64:H64"/>
    <mergeCell ref="I64:J64"/>
    <mergeCell ref="K64:L64"/>
    <mergeCell ref="M64:Q64"/>
    <mergeCell ref="B96:C96"/>
    <mergeCell ref="A63:C63"/>
    <mergeCell ref="A64:A65"/>
    <mergeCell ref="B64:B65"/>
    <mergeCell ref="C64:C65"/>
    <mergeCell ref="R54:R55"/>
    <mergeCell ref="S54:S55"/>
    <mergeCell ref="A61:C61"/>
    <mergeCell ref="A3:B3"/>
    <mergeCell ref="B8:B9"/>
    <mergeCell ref="C8:C9"/>
    <mergeCell ref="A54:A55"/>
    <mergeCell ref="B54:B55"/>
    <mergeCell ref="C54:C55"/>
    <mergeCell ref="B44:B45"/>
    <mergeCell ref="A26:A27"/>
    <mergeCell ref="M54:Q54"/>
    <mergeCell ref="E44:H44"/>
    <mergeCell ref="I44:J44"/>
    <mergeCell ref="E54:H54"/>
    <mergeCell ref="I54:J54"/>
    <mergeCell ref="K54:L54"/>
    <mergeCell ref="K44:K45"/>
    <mergeCell ref="L44:P44"/>
    <mergeCell ref="A51:C51"/>
    <mergeCell ref="T8:T9"/>
    <mergeCell ref="A53:C53"/>
    <mergeCell ref="I26:J26"/>
    <mergeCell ref="K26:L26"/>
    <mergeCell ref="M26:Q26"/>
    <mergeCell ref="A41:C41"/>
    <mergeCell ref="A43:C43"/>
    <mergeCell ref="A44:A45"/>
    <mergeCell ref="C44:C45"/>
    <mergeCell ref="B26:B27"/>
    <mergeCell ref="C26:C27"/>
    <mergeCell ref="E26:H26"/>
    <mergeCell ref="R44:R45"/>
    <mergeCell ref="Q44:Q45"/>
    <mergeCell ref="U8:U9"/>
    <mergeCell ref="A23:C23"/>
    <mergeCell ref="A25:C25"/>
    <mergeCell ref="K8:L8"/>
    <mergeCell ref="M8:Q8"/>
    <mergeCell ref="R8:R9"/>
    <mergeCell ref="S8:S9"/>
    <mergeCell ref="A2:F2"/>
    <mergeCell ref="G2:I2"/>
    <mergeCell ref="A7:C7"/>
    <mergeCell ref="A8:A9"/>
    <mergeCell ref="E8:H8"/>
    <mergeCell ref="I8:J8"/>
  </mergeCells>
  <printOptions/>
  <pageMargins left="0.24" right="0.28" top="0.31" bottom="0.21" header="0.24" footer="0.17"/>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20"/>
  <sheetViews>
    <sheetView tabSelected="1" zoomScale="150" zoomScaleNormal="150" zoomScalePageLayoutView="0" workbookViewId="0" topLeftCell="A1">
      <selection activeCell="B5" sqref="B5:B6"/>
    </sheetView>
  </sheetViews>
  <sheetFormatPr defaultColWidth="9.140625" defaultRowHeight="12.75"/>
  <cols>
    <col min="1" max="1" width="9.7109375" style="17" customWidth="1"/>
    <col min="2" max="2" width="39.421875" style="17" customWidth="1"/>
    <col min="3" max="3" width="35.28125" style="17" customWidth="1"/>
    <col min="4" max="4" width="11.7109375" style="17" customWidth="1"/>
    <col min="5" max="5" width="12.8515625" style="17" customWidth="1"/>
    <col min="6" max="16384" width="9.140625" style="17" customWidth="1"/>
  </cols>
  <sheetData>
    <row r="1" spans="1:2" ht="12.75">
      <c r="A1" s="47" t="s">
        <v>379</v>
      </c>
      <c r="B1" s="213"/>
    </row>
    <row r="2" spans="2:3" ht="12.75">
      <c r="B2" s="333" t="s">
        <v>380</v>
      </c>
      <c r="C2" s="333"/>
    </row>
    <row r="3" ht="13.5" thickBot="1"/>
    <row r="4" spans="1:5" ht="26.25" thickBot="1">
      <c r="A4" s="334" t="s">
        <v>0</v>
      </c>
      <c r="B4" s="335"/>
      <c r="C4" s="335"/>
      <c r="D4" s="37" t="s">
        <v>5</v>
      </c>
      <c r="E4" s="38" t="s">
        <v>6</v>
      </c>
    </row>
    <row r="5" spans="1:5" ht="12.75" customHeight="1" thickTop="1">
      <c r="A5" s="336">
        <v>1</v>
      </c>
      <c r="B5" s="339" t="s">
        <v>29</v>
      </c>
      <c r="C5" s="30" t="s">
        <v>31</v>
      </c>
      <c r="D5" s="29">
        <v>3</v>
      </c>
      <c r="E5" s="36"/>
    </row>
    <row r="6" spans="1:5" ht="42.75" customHeight="1">
      <c r="A6" s="337"/>
      <c r="B6" s="340"/>
      <c r="C6" s="31" t="s">
        <v>30</v>
      </c>
      <c r="D6" s="18">
        <v>4</v>
      </c>
      <c r="E6" s="33"/>
    </row>
    <row r="7" spans="1:5" ht="91.5" customHeight="1">
      <c r="A7" s="32">
        <v>2</v>
      </c>
      <c r="B7" s="341" t="s">
        <v>12</v>
      </c>
      <c r="C7" s="341"/>
      <c r="D7" s="28">
        <v>10</v>
      </c>
      <c r="E7" s="34"/>
    </row>
    <row r="8" spans="1:5" ht="51">
      <c r="A8" s="337">
        <v>3</v>
      </c>
      <c r="B8" s="341" t="s">
        <v>1</v>
      </c>
      <c r="C8" s="27" t="s">
        <v>8</v>
      </c>
      <c r="D8" s="28">
        <v>2</v>
      </c>
      <c r="E8" s="34"/>
    </row>
    <row r="9" spans="1:6" ht="51.75" thickBot="1">
      <c r="A9" s="338"/>
      <c r="B9" s="342"/>
      <c r="C9" s="35" t="s">
        <v>9</v>
      </c>
      <c r="D9" s="41">
        <v>5</v>
      </c>
      <c r="E9" s="42"/>
      <c r="F9" s="19"/>
    </row>
    <row r="10" spans="2:5" ht="15.75" thickBot="1">
      <c r="B10" s="20"/>
      <c r="C10" s="21"/>
      <c r="D10" s="22"/>
      <c r="E10" s="43">
        <f>SUM(E5:E9)</f>
        <v>0</v>
      </c>
    </row>
    <row r="11" ht="13.5" thickTop="1"/>
    <row r="12" spans="1:10" ht="12.75">
      <c r="A12" s="16" t="s">
        <v>416</v>
      </c>
      <c r="B12" s="23"/>
      <c r="C12" s="23"/>
      <c r="D12" s="23"/>
      <c r="E12" s="23"/>
      <c r="F12" s="23"/>
      <c r="G12" s="23"/>
      <c r="H12" s="24"/>
      <c r="I12" s="24"/>
      <c r="J12" s="24"/>
    </row>
    <row r="13" spans="1:10" ht="12.75">
      <c r="A13" s="1" t="s">
        <v>3</v>
      </c>
      <c r="B13" s="25"/>
      <c r="C13" s="25"/>
      <c r="D13" s="21"/>
      <c r="E13" s="25"/>
      <c r="F13" s="25"/>
      <c r="G13" s="25"/>
      <c r="H13" s="25"/>
      <c r="I13" s="25"/>
      <c r="J13" s="25"/>
    </row>
    <row r="14" spans="2:10" ht="12.75">
      <c r="B14" s="25"/>
      <c r="C14" s="25"/>
      <c r="D14" s="21"/>
      <c r="E14" s="25"/>
      <c r="F14" s="25"/>
      <c r="G14" s="25"/>
      <c r="H14" s="25"/>
      <c r="I14" s="25"/>
      <c r="J14" s="25"/>
    </row>
    <row r="15" spans="2:10" ht="12.75">
      <c r="B15" s="25"/>
      <c r="D15" s="21"/>
      <c r="E15" s="25"/>
      <c r="F15" s="25"/>
      <c r="G15" s="25"/>
      <c r="H15" s="25"/>
      <c r="I15" s="25"/>
      <c r="J15" s="25"/>
    </row>
    <row r="16" spans="2:10" ht="12.75">
      <c r="B16" s="26"/>
      <c r="D16" s="21"/>
      <c r="E16" s="25"/>
      <c r="F16" s="25"/>
      <c r="G16" s="25"/>
      <c r="H16" s="25"/>
      <c r="I16" s="25"/>
      <c r="J16" s="25"/>
    </row>
    <row r="17" spans="2:10" ht="12.75">
      <c r="B17" s="25"/>
      <c r="D17" s="21"/>
      <c r="E17" s="25"/>
      <c r="F17" s="25"/>
      <c r="G17" s="25"/>
      <c r="H17" s="25"/>
      <c r="I17" s="25"/>
      <c r="J17" s="25"/>
    </row>
    <row r="18" spans="2:13" s="9" customFormat="1" ht="15.75">
      <c r="B18" s="13" t="s">
        <v>4</v>
      </c>
      <c r="C18" s="11"/>
      <c r="D18" s="13" t="s">
        <v>418</v>
      </c>
      <c r="F18" s="11"/>
      <c r="I18" s="11"/>
      <c r="J18" s="11"/>
      <c r="K18" s="11"/>
      <c r="L18" s="11"/>
      <c r="M18" s="10"/>
    </row>
    <row r="19" spans="2:13" s="9" customFormat="1" ht="15">
      <c r="B19" s="12" t="s">
        <v>7</v>
      </c>
      <c r="C19" s="11"/>
      <c r="D19" s="12" t="s">
        <v>13</v>
      </c>
      <c r="F19" s="11"/>
      <c r="I19" s="11"/>
      <c r="J19" s="11"/>
      <c r="K19" s="11"/>
      <c r="L19" s="11"/>
      <c r="M19" s="10"/>
    </row>
    <row r="20" spans="3:10" ht="12.75">
      <c r="C20" s="25"/>
      <c r="D20" s="26"/>
      <c r="E20" s="21"/>
      <c r="F20" s="25"/>
      <c r="G20" s="25"/>
      <c r="H20" s="25"/>
      <c r="I20" s="25"/>
      <c r="J20" s="25"/>
    </row>
  </sheetData>
  <sheetProtection/>
  <mergeCells count="7">
    <mergeCell ref="B2:C2"/>
    <mergeCell ref="A4:C4"/>
    <mergeCell ref="A5:A6"/>
    <mergeCell ref="A8:A9"/>
    <mergeCell ref="B5:B6"/>
    <mergeCell ref="B8:B9"/>
    <mergeCell ref="B7:C7"/>
  </mergeCells>
  <printOptions/>
  <pageMargins left="0.27" right="0.19" top="0.7500000000000001" bottom="0.7500000000000001" header="0.5" footer="0.5"/>
  <pageSetup fitToHeight="1" fitToWidth="1" horizontalDpi="600" verticalDpi="600" orientation="portrait" paperSize="9" scale="85"/>
  <headerFooter alignWithMargins="0">
    <oddFooter>&amp;Cpagina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26"/>
  <sheetViews>
    <sheetView zoomScalePageLayoutView="0" workbookViewId="0" topLeftCell="A1">
      <selection activeCell="B107" sqref="B107:E107"/>
    </sheetView>
  </sheetViews>
  <sheetFormatPr defaultColWidth="8.8515625" defaultRowHeight="12.75"/>
  <cols>
    <col min="1" max="1" width="7.28125" style="245" customWidth="1"/>
    <col min="2" max="2" width="7.421875" style="265" customWidth="1"/>
    <col min="3" max="3" width="44.8515625" style="245" customWidth="1"/>
    <col min="4" max="4" width="17.140625" style="273" customWidth="1"/>
    <col min="5" max="5" width="17.8515625" style="273" customWidth="1"/>
    <col min="6" max="6" width="17.421875" style="273" customWidth="1"/>
    <col min="7" max="16384" width="8.8515625" style="245" customWidth="1"/>
  </cols>
  <sheetData>
    <row r="1" spans="1:5" s="243" customFormat="1" ht="21.75" customHeight="1">
      <c r="A1" s="343" t="s">
        <v>393</v>
      </c>
      <c r="B1" s="343"/>
      <c r="C1" s="343"/>
      <c r="D1" s="343"/>
      <c r="E1" s="343"/>
    </row>
    <row r="2" spans="1:5" s="243" customFormat="1" ht="21.75" customHeight="1">
      <c r="A2" s="277"/>
      <c r="B2" s="277"/>
      <c r="C2" s="277"/>
      <c r="D2" s="277"/>
      <c r="E2" s="277"/>
    </row>
    <row r="3" spans="1:6" s="244" customFormat="1" ht="48.75" customHeight="1">
      <c r="A3" s="344" t="s">
        <v>93</v>
      </c>
      <c r="B3" s="344"/>
      <c r="C3" s="344"/>
      <c r="D3" s="344"/>
      <c r="E3" s="344"/>
      <c r="F3" s="344"/>
    </row>
    <row r="4" spans="1:6" ht="31.5">
      <c r="A4" s="278" t="s">
        <v>94</v>
      </c>
      <c r="B4" s="279" t="s">
        <v>95</v>
      </c>
      <c r="C4" s="280" t="s">
        <v>96</v>
      </c>
      <c r="D4" s="281" t="s">
        <v>97</v>
      </c>
      <c r="E4" s="282" t="s">
        <v>98</v>
      </c>
      <c r="F4" s="283" t="s">
        <v>99</v>
      </c>
    </row>
    <row r="5" spans="1:6" ht="54" customHeight="1">
      <c r="A5" s="108">
        <v>1</v>
      </c>
      <c r="B5" s="109">
        <v>2.6001</v>
      </c>
      <c r="C5" s="110" t="s">
        <v>100</v>
      </c>
      <c r="D5" s="247">
        <v>1</v>
      </c>
      <c r="E5" s="188"/>
      <c r="F5" s="284">
        <f>D5*E5</f>
        <v>0</v>
      </c>
    </row>
    <row r="6" spans="1:6" s="253" customFormat="1" ht="14.25" customHeight="1">
      <c r="A6" s="108">
        <v>2</v>
      </c>
      <c r="B6" s="109">
        <v>2.6002</v>
      </c>
      <c r="C6" s="110" t="s">
        <v>101</v>
      </c>
      <c r="D6" s="247">
        <v>1</v>
      </c>
      <c r="E6" s="188"/>
      <c r="F6" s="284">
        <f aca="true" t="shared" si="0" ref="F6:F69">D6*E6</f>
        <v>0</v>
      </c>
    </row>
    <row r="7" spans="1:6" ht="14.25" customHeight="1">
      <c r="A7" s="108">
        <v>3</v>
      </c>
      <c r="B7" s="109">
        <v>2.6003</v>
      </c>
      <c r="C7" s="110" t="s">
        <v>102</v>
      </c>
      <c r="D7" s="247">
        <v>1</v>
      </c>
      <c r="E7" s="188"/>
      <c r="F7" s="284">
        <f t="shared" si="0"/>
        <v>0</v>
      </c>
    </row>
    <row r="8" spans="1:6" ht="14.25" customHeight="1">
      <c r="A8" s="108">
        <v>4</v>
      </c>
      <c r="B8" s="109" t="s">
        <v>103</v>
      </c>
      <c r="C8" s="110" t="s">
        <v>104</v>
      </c>
      <c r="D8" s="247">
        <v>1</v>
      </c>
      <c r="E8" s="188"/>
      <c r="F8" s="284">
        <f t="shared" si="0"/>
        <v>0</v>
      </c>
    </row>
    <row r="9" spans="1:6" ht="14.25" customHeight="1">
      <c r="A9" s="108">
        <v>5</v>
      </c>
      <c r="B9" s="109">
        <v>2.60501</v>
      </c>
      <c r="C9" s="110" t="s">
        <v>105</v>
      </c>
      <c r="D9" s="247">
        <v>1</v>
      </c>
      <c r="E9" s="188"/>
      <c r="F9" s="284">
        <f t="shared" si="0"/>
        <v>0</v>
      </c>
    </row>
    <row r="10" spans="1:6" ht="14.25" customHeight="1">
      <c r="A10" s="108">
        <v>6</v>
      </c>
      <c r="B10" s="109">
        <v>2.60502</v>
      </c>
      <c r="C10" s="110" t="s">
        <v>106</v>
      </c>
      <c r="D10" s="247">
        <v>1</v>
      </c>
      <c r="E10" s="188"/>
      <c r="F10" s="284">
        <f t="shared" si="0"/>
        <v>0</v>
      </c>
    </row>
    <row r="11" spans="1:6" ht="14.25" customHeight="1">
      <c r="A11" s="108">
        <v>7</v>
      </c>
      <c r="B11" s="109">
        <v>2.6059</v>
      </c>
      <c r="C11" s="110" t="s">
        <v>107</v>
      </c>
      <c r="D11" s="247">
        <v>1</v>
      </c>
      <c r="E11" s="188"/>
      <c r="F11" s="284">
        <f t="shared" si="0"/>
        <v>0</v>
      </c>
    </row>
    <row r="12" spans="1:6" ht="14.25" customHeight="1">
      <c r="A12" s="108">
        <v>8</v>
      </c>
      <c r="B12" s="109">
        <v>2.6101</v>
      </c>
      <c r="C12" s="110" t="s">
        <v>108</v>
      </c>
      <c r="D12" s="247">
        <v>1</v>
      </c>
      <c r="E12" s="188"/>
      <c r="F12" s="284">
        <f t="shared" si="0"/>
        <v>0</v>
      </c>
    </row>
    <row r="13" spans="1:6" ht="14.25" customHeight="1">
      <c r="A13" s="108">
        <v>9</v>
      </c>
      <c r="B13" s="109">
        <v>2.6102</v>
      </c>
      <c r="C13" s="110" t="s">
        <v>109</v>
      </c>
      <c r="D13" s="247">
        <v>1</v>
      </c>
      <c r="E13" s="188"/>
      <c r="F13" s="284">
        <f t="shared" si="0"/>
        <v>0</v>
      </c>
    </row>
    <row r="14" spans="1:6" ht="14.25" customHeight="1">
      <c r="A14" s="108">
        <v>10</v>
      </c>
      <c r="B14" s="109">
        <v>2.6103</v>
      </c>
      <c r="C14" s="110" t="s">
        <v>110</v>
      </c>
      <c r="D14" s="254">
        <v>1</v>
      </c>
      <c r="E14" s="188"/>
      <c r="F14" s="284">
        <f t="shared" si="0"/>
        <v>0</v>
      </c>
    </row>
    <row r="15" spans="1:6" ht="14.25" customHeight="1">
      <c r="A15" s="108">
        <v>11</v>
      </c>
      <c r="B15" s="109">
        <v>2.1002</v>
      </c>
      <c r="C15" s="110" t="s">
        <v>111</v>
      </c>
      <c r="D15" s="247">
        <v>1</v>
      </c>
      <c r="E15" s="188"/>
      <c r="F15" s="284">
        <f t="shared" si="0"/>
        <v>0</v>
      </c>
    </row>
    <row r="16" spans="1:6" ht="14.25" customHeight="1">
      <c r="A16" s="108">
        <v>12</v>
      </c>
      <c r="B16" s="109">
        <v>2.1003</v>
      </c>
      <c r="C16" s="110" t="s">
        <v>112</v>
      </c>
      <c r="D16" s="247">
        <v>1</v>
      </c>
      <c r="E16" s="188"/>
      <c r="F16" s="284">
        <f t="shared" si="0"/>
        <v>0</v>
      </c>
    </row>
    <row r="17" spans="1:6" ht="12.75">
      <c r="A17" s="108">
        <v>13</v>
      </c>
      <c r="B17" s="109">
        <v>2.10063</v>
      </c>
      <c r="C17" s="110" t="s">
        <v>384</v>
      </c>
      <c r="D17" s="247">
        <v>1</v>
      </c>
      <c r="E17" s="188"/>
      <c r="F17" s="284">
        <f t="shared" si="0"/>
        <v>0</v>
      </c>
    </row>
    <row r="18" spans="1:6" ht="14.25" customHeight="1">
      <c r="A18" s="108">
        <v>14</v>
      </c>
      <c r="B18" s="109">
        <v>2.1011</v>
      </c>
      <c r="C18" s="110" t="s">
        <v>113</v>
      </c>
      <c r="D18" s="247">
        <v>1</v>
      </c>
      <c r="E18" s="188"/>
      <c r="F18" s="284">
        <f t="shared" si="0"/>
        <v>0</v>
      </c>
    </row>
    <row r="19" spans="1:6" ht="14.25" customHeight="1">
      <c r="A19" s="108">
        <v>15</v>
      </c>
      <c r="B19" s="109">
        <v>2.1012</v>
      </c>
      <c r="C19" s="110" t="s">
        <v>114</v>
      </c>
      <c r="D19" s="247">
        <v>1</v>
      </c>
      <c r="E19" s="188"/>
      <c r="F19" s="284">
        <f t="shared" si="0"/>
        <v>0</v>
      </c>
    </row>
    <row r="20" spans="1:6" ht="14.25" customHeight="1">
      <c r="A20" s="108">
        <v>16</v>
      </c>
      <c r="B20" s="109">
        <v>2.1014</v>
      </c>
      <c r="C20" s="110" t="s">
        <v>115</v>
      </c>
      <c r="D20" s="247">
        <v>1</v>
      </c>
      <c r="E20" s="188"/>
      <c r="F20" s="284">
        <f t="shared" si="0"/>
        <v>0</v>
      </c>
    </row>
    <row r="21" spans="1:6" ht="14.25" customHeight="1">
      <c r="A21" s="108">
        <v>17</v>
      </c>
      <c r="B21" s="109">
        <v>2.1015</v>
      </c>
      <c r="C21" s="110" t="s">
        <v>116</v>
      </c>
      <c r="D21" s="247">
        <v>1</v>
      </c>
      <c r="E21" s="188"/>
      <c r="F21" s="284">
        <f t="shared" si="0"/>
        <v>0</v>
      </c>
    </row>
    <row r="22" spans="1:6" ht="14.25" customHeight="1">
      <c r="A22" s="108">
        <v>18</v>
      </c>
      <c r="B22" s="109">
        <v>2.1016</v>
      </c>
      <c r="C22" s="110" t="s">
        <v>117</v>
      </c>
      <c r="D22" s="247">
        <v>1</v>
      </c>
      <c r="E22" s="188"/>
      <c r="F22" s="284">
        <f t="shared" si="0"/>
        <v>0</v>
      </c>
    </row>
    <row r="23" spans="1:6" ht="14.25" customHeight="1">
      <c r="A23" s="108">
        <v>19</v>
      </c>
      <c r="B23" s="109" t="s">
        <v>118</v>
      </c>
      <c r="C23" s="110" t="s">
        <v>119</v>
      </c>
      <c r="D23" s="247">
        <v>1</v>
      </c>
      <c r="E23" s="188"/>
      <c r="F23" s="284">
        <f t="shared" si="0"/>
        <v>0</v>
      </c>
    </row>
    <row r="24" spans="1:6" ht="14.25" customHeight="1">
      <c r="A24" s="108">
        <v>20</v>
      </c>
      <c r="B24" s="109">
        <v>2.10303</v>
      </c>
      <c r="C24" s="110" t="s">
        <v>120</v>
      </c>
      <c r="D24" s="247">
        <v>1</v>
      </c>
      <c r="E24" s="188"/>
      <c r="F24" s="284">
        <f t="shared" si="0"/>
        <v>0</v>
      </c>
    </row>
    <row r="25" spans="1:6" ht="14.25" customHeight="1">
      <c r="A25" s="108">
        <v>21</v>
      </c>
      <c r="B25" s="109">
        <v>2.10304</v>
      </c>
      <c r="C25" s="110" t="s">
        <v>121</v>
      </c>
      <c r="D25" s="247">
        <v>1</v>
      </c>
      <c r="E25" s="188"/>
      <c r="F25" s="284">
        <f t="shared" si="0"/>
        <v>0</v>
      </c>
    </row>
    <row r="26" spans="1:6" ht="14.25" customHeight="1">
      <c r="A26" s="108">
        <v>22</v>
      </c>
      <c r="B26" s="109">
        <v>2.10305</v>
      </c>
      <c r="C26" s="110" t="s">
        <v>122</v>
      </c>
      <c r="D26" s="247">
        <v>1</v>
      </c>
      <c r="E26" s="188"/>
      <c r="F26" s="284">
        <f t="shared" si="0"/>
        <v>0</v>
      </c>
    </row>
    <row r="27" spans="1:6" ht="14.25" customHeight="1">
      <c r="A27" s="108">
        <v>23</v>
      </c>
      <c r="B27" s="109">
        <v>2.10306</v>
      </c>
      <c r="C27" s="110" t="s">
        <v>123</v>
      </c>
      <c r="D27" s="247">
        <v>1</v>
      </c>
      <c r="E27" s="188"/>
      <c r="F27" s="284">
        <f t="shared" si="0"/>
        <v>0</v>
      </c>
    </row>
    <row r="28" spans="1:6" ht="14.25" customHeight="1">
      <c r="A28" s="108">
        <v>24</v>
      </c>
      <c r="B28" s="109">
        <v>2.10402</v>
      </c>
      <c r="C28" s="110" t="s">
        <v>124</v>
      </c>
      <c r="D28" s="247">
        <v>1</v>
      </c>
      <c r="E28" s="188"/>
      <c r="F28" s="284">
        <f t="shared" si="0"/>
        <v>0</v>
      </c>
    </row>
    <row r="29" spans="1:6" ht="14.25" customHeight="1">
      <c r="A29" s="108">
        <v>25</v>
      </c>
      <c r="B29" s="109">
        <v>2.10403</v>
      </c>
      <c r="C29" s="110" t="s">
        <v>125</v>
      </c>
      <c r="D29" s="247">
        <v>1</v>
      </c>
      <c r="E29" s="188"/>
      <c r="F29" s="284">
        <f t="shared" si="0"/>
        <v>0</v>
      </c>
    </row>
    <row r="30" spans="1:6" ht="14.25" customHeight="1">
      <c r="A30" s="108">
        <v>26</v>
      </c>
      <c r="B30" s="109">
        <v>2.10404</v>
      </c>
      <c r="C30" s="110" t="s">
        <v>126</v>
      </c>
      <c r="D30" s="247">
        <v>1</v>
      </c>
      <c r="E30" s="188"/>
      <c r="F30" s="284">
        <f t="shared" si="0"/>
        <v>0</v>
      </c>
    </row>
    <row r="31" spans="1:6" ht="14.25" customHeight="1">
      <c r="A31" s="108">
        <v>27</v>
      </c>
      <c r="B31" s="109">
        <v>2.10406</v>
      </c>
      <c r="C31" s="110" t="s">
        <v>385</v>
      </c>
      <c r="D31" s="247">
        <v>1</v>
      </c>
      <c r="E31" s="188"/>
      <c r="F31" s="284">
        <f t="shared" si="0"/>
        <v>0</v>
      </c>
    </row>
    <row r="32" spans="1:6" ht="14.25" customHeight="1">
      <c r="A32" s="108">
        <v>28</v>
      </c>
      <c r="B32" s="109">
        <v>2.10409</v>
      </c>
      <c r="C32" s="110" t="s">
        <v>127</v>
      </c>
      <c r="D32" s="247">
        <v>1</v>
      </c>
      <c r="E32" s="188"/>
      <c r="F32" s="284">
        <f t="shared" si="0"/>
        <v>0</v>
      </c>
    </row>
    <row r="33" spans="1:6" ht="14.25" customHeight="1">
      <c r="A33" s="108">
        <v>29</v>
      </c>
      <c r="B33" s="109" t="s">
        <v>128</v>
      </c>
      <c r="C33" s="110" t="s">
        <v>129</v>
      </c>
      <c r="D33" s="247">
        <v>1</v>
      </c>
      <c r="E33" s="188"/>
      <c r="F33" s="284">
        <f t="shared" si="0"/>
        <v>0</v>
      </c>
    </row>
    <row r="34" spans="1:6" ht="14.25" customHeight="1">
      <c r="A34" s="108">
        <v>30</v>
      </c>
      <c r="B34" s="109">
        <v>2.10501</v>
      </c>
      <c r="C34" s="110" t="s">
        <v>130</v>
      </c>
      <c r="D34" s="247">
        <v>1</v>
      </c>
      <c r="E34" s="188"/>
      <c r="F34" s="284">
        <f t="shared" si="0"/>
        <v>0</v>
      </c>
    </row>
    <row r="35" spans="1:6" ht="14.25" customHeight="1">
      <c r="A35" s="108">
        <v>31</v>
      </c>
      <c r="B35" s="109">
        <v>2.10503</v>
      </c>
      <c r="C35" s="110" t="s">
        <v>131</v>
      </c>
      <c r="D35" s="247">
        <v>1</v>
      </c>
      <c r="E35" s="188"/>
      <c r="F35" s="284">
        <f t="shared" si="0"/>
        <v>0</v>
      </c>
    </row>
    <row r="36" spans="1:6" ht="14.25" customHeight="1">
      <c r="A36" s="108">
        <v>32</v>
      </c>
      <c r="B36" s="109">
        <v>2.10504</v>
      </c>
      <c r="C36" s="110" t="s">
        <v>132</v>
      </c>
      <c r="D36" s="247">
        <v>1</v>
      </c>
      <c r="E36" s="188"/>
      <c r="F36" s="284">
        <f t="shared" si="0"/>
        <v>0</v>
      </c>
    </row>
    <row r="37" spans="1:6" ht="14.25" customHeight="1">
      <c r="A37" s="108">
        <v>33</v>
      </c>
      <c r="B37" s="109">
        <v>2.10505</v>
      </c>
      <c r="C37" s="110" t="s">
        <v>133</v>
      </c>
      <c r="D37" s="247">
        <v>1</v>
      </c>
      <c r="E37" s="188"/>
      <c r="F37" s="284">
        <f t="shared" si="0"/>
        <v>0</v>
      </c>
    </row>
    <row r="38" spans="1:6" ht="14.25" customHeight="1">
      <c r="A38" s="108">
        <v>34</v>
      </c>
      <c r="B38" s="109">
        <v>2.10506</v>
      </c>
      <c r="C38" s="110" t="s">
        <v>134</v>
      </c>
      <c r="D38" s="247">
        <v>1</v>
      </c>
      <c r="E38" s="188"/>
      <c r="F38" s="284">
        <f t="shared" si="0"/>
        <v>0</v>
      </c>
    </row>
    <row r="39" spans="1:6" ht="12.75">
      <c r="A39" s="108">
        <v>35</v>
      </c>
      <c r="B39" s="109">
        <v>2.10507</v>
      </c>
      <c r="C39" s="110" t="s">
        <v>135</v>
      </c>
      <c r="D39" s="247">
        <v>1</v>
      </c>
      <c r="E39" s="188"/>
      <c r="F39" s="284">
        <f t="shared" si="0"/>
        <v>0</v>
      </c>
    </row>
    <row r="40" spans="1:6" ht="14.25" customHeight="1">
      <c r="A40" s="108">
        <v>36</v>
      </c>
      <c r="B40" s="109" t="s">
        <v>136</v>
      </c>
      <c r="C40" s="110" t="s">
        <v>137</v>
      </c>
      <c r="D40" s="247">
        <v>1</v>
      </c>
      <c r="E40" s="188"/>
      <c r="F40" s="284">
        <f t="shared" si="0"/>
        <v>0</v>
      </c>
    </row>
    <row r="41" spans="1:6" ht="14.25" customHeight="1">
      <c r="A41" s="108">
        <v>37</v>
      </c>
      <c r="B41" s="109">
        <v>2.2604</v>
      </c>
      <c r="C41" s="110" t="s">
        <v>138</v>
      </c>
      <c r="D41" s="247">
        <v>1</v>
      </c>
      <c r="E41" s="188"/>
      <c r="F41" s="284">
        <f t="shared" si="0"/>
        <v>0</v>
      </c>
    </row>
    <row r="42" spans="1:6" ht="12.75">
      <c r="A42" s="108">
        <v>38</v>
      </c>
      <c r="B42" s="109">
        <v>2.2612</v>
      </c>
      <c r="C42" s="110" t="s">
        <v>139</v>
      </c>
      <c r="D42" s="247">
        <v>1</v>
      </c>
      <c r="E42" s="188"/>
      <c r="F42" s="284">
        <f t="shared" si="0"/>
        <v>0</v>
      </c>
    </row>
    <row r="43" spans="1:6" ht="14.25" customHeight="1">
      <c r="A43" s="108">
        <v>39</v>
      </c>
      <c r="B43" s="109">
        <v>2.2622</v>
      </c>
      <c r="C43" s="110" t="s">
        <v>140</v>
      </c>
      <c r="D43" s="247">
        <v>1</v>
      </c>
      <c r="E43" s="188"/>
      <c r="F43" s="284">
        <f t="shared" si="0"/>
        <v>0</v>
      </c>
    </row>
    <row r="44" spans="1:6" ht="12.75">
      <c r="A44" s="108">
        <v>40</v>
      </c>
      <c r="B44" s="109">
        <v>2.2623</v>
      </c>
      <c r="C44" s="110" t="s">
        <v>141</v>
      </c>
      <c r="D44" s="247">
        <v>1</v>
      </c>
      <c r="E44" s="188"/>
      <c r="F44" s="284">
        <f t="shared" si="0"/>
        <v>0</v>
      </c>
    </row>
    <row r="45" spans="1:6" ht="14.25" customHeight="1">
      <c r="A45" s="108">
        <v>41</v>
      </c>
      <c r="B45" s="109" t="s">
        <v>142</v>
      </c>
      <c r="C45" s="110" t="s">
        <v>143</v>
      </c>
      <c r="D45" s="247">
        <v>2</v>
      </c>
      <c r="E45" s="188"/>
      <c r="F45" s="284">
        <f t="shared" si="0"/>
        <v>0</v>
      </c>
    </row>
    <row r="46" spans="1:6" ht="14.25" customHeight="1">
      <c r="A46" s="108">
        <v>42</v>
      </c>
      <c r="B46" s="109">
        <v>2.2502</v>
      </c>
      <c r="C46" s="110" t="s">
        <v>144</v>
      </c>
      <c r="D46" s="247">
        <v>2</v>
      </c>
      <c r="E46" s="188"/>
      <c r="F46" s="284">
        <f t="shared" si="0"/>
        <v>0</v>
      </c>
    </row>
    <row r="47" spans="1:6" ht="12.75">
      <c r="A47" s="108">
        <v>43</v>
      </c>
      <c r="B47" s="109">
        <v>2.2507</v>
      </c>
      <c r="C47" s="110" t="s">
        <v>145</v>
      </c>
      <c r="D47" s="247">
        <v>2</v>
      </c>
      <c r="E47" s="188"/>
      <c r="F47" s="284">
        <f t="shared" si="0"/>
        <v>0</v>
      </c>
    </row>
    <row r="48" spans="1:6" ht="14.25" customHeight="1">
      <c r="A48" s="108">
        <v>44</v>
      </c>
      <c r="B48" s="109">
        <v>2.2509</v>
      </c>
      <c r="C48" s="110" t="s">
        <v>146</v>
      </c>
      <c r="D48" s="247">
        <v>2</v>
      </c>
      <c r="E48" s="188"/>
      <c r="F48" s="284">
        <f t="shared" si="0"/>
        <v>0</v>
      </c>
    </row>
    <row r="49" spans="1:6" ht="14.25" customHeight="1">
      <c r="A49" s="108">
        <v>45</v>
      </c>
      <c r="B49" s="109" t="s">
        <v>147</v>
      </c>
      <c r="C49" s="110" t="s">
        <v>148</v>
      </c>
      <c r="D49" s="247">
        <v>2</v>
      </c>
      <c r="E49" s="188"/>
      <c r="F49" s="284">
        <f t="shared" si="0"/>
        <v>0</v>
      </c>
    </row>
    <row r="50" spans="1:6" ht="14.25" customHeight="1">
      <c r="A50" s="108">
        <v>46</v>
      </c>
      <c r="B50" s="109">
        <v>2.2514</v>
      </c>
      <c r="C50" s="110" t="s">
        <v>149</v>
      </c>
      <c r="D50" s="247">
        <v>2</v>
      </c>
      <c r="E50" s="188"/>
      <c r="F50" s="284">
        <f t="shared" si="0"/>
        <v>0</v>
      </c>
    </row>
    <row r="51" spans="1:6" ht="14.25" customHeight="1">
      <c r="A51" s="108">
        <v>47</v>
      </c>
      <c r="B51" s="109">
        <v>2.2521</v>
      </c>
      <c r="C51" s="110" t="s">
        <v>150</v>
      </c>
      <c r="D51" s="247">
        <v>2</v>
      </c>
      <c r="E51" s="188"/>
      <c r="F51" s="284">
        <f t="shared" si="0"/>
        <v>0</v>
      </c>
    </row>
    <row r="52" spans="1:6" ht="14.25" customHeight="1">
      <c r="A52" s="108">
        <v>48</v>
      </c>
      <c r="B52" s="109">
        <v>2.2522</v>
      </c>
      <c r="C52" s="110" t="s">
        <v>151</v>
      </c>
      <c r="D52" s="247">
        <v>2</v>
      </c>
      <c r="E52" s="188"/>
      <c r="F52" s="284">
        <f t="shared" si="0"/>
        <v>0</v>
      </c>
    </row>
    <row r="53" spans="1:6" ht="14.25" customHeight="1">
      <c r="A53" s="108">
        <v>49</v>
      </c>
      <c r="B53" s="109">
        <v>2.2523</v>
      </c>
      <c r="C53" s="110" t="s">
        <v>152</v>
      </c>
      <c r="D53" s="247">
        <v>2</v>
      </c>
      <c r="E53" s="188"/>
      <c r="F53" s="284">
        <f t="shared" si="0"/>
        <v>0</v>
      </c>
    </row>
    <row r="54" spans="1:6" ht="14.25" customHeight="1">
      <c r="A54" s="108">
        <v>50</v>
      </c>
      <c r="B54" s="109">
        <v>2.2525</v>
      </c>
      <c r="C54" s="110" t="s">
        <v>153</v>
      </c>
      <c r="D54" s="247">
        <v>2</v>
      </c>
      <c r="E54" s="188"/>
      <c r="F54" s="284">
        <f t="shared" si="0"/>
        <v>0</v>
      </c>
    </row>
    <row r="55" spans="1:6" ht="14.25" customHeight="1">
      <c r="A55" s="108">
        <v>51</v>
      </c>
      <c r="B55" s="109">
        <v>2.327091</v>
      </c>
      <c r="C55" s="110" t="s">
        <v>154</v>
      </c>
      <c r="D55" s="247">
        <v>2</v>
      </c>
      <c r="E55" s="188"/>
      <c r="F55" s="284">
        <f t="shared" si="0"/>
        <v>0</v>
      </c>
    </row>
    <row r="56" spans="1:6" ht="14.25" customHeight="1">
      <c r="A56" s="108">
        <v>52</v>
      </c>
      <c r="B56" s="109">
        <v>2.327092</v>
      </c>
      <c r="C56" s="110" t="s">
        <v>155</v>
      </c>
      <c r="D56" s="247">
        <v>2</v>
      </c>
      <c r="E56" s="188"/>
      <c r="F56" s="284">
        <f t="shared" si="0"/>
        <v>0</v>
      </c>
    </row>
    <row r="57" spans="1:6" ht="14.25" customHeight="1">
      <c r="A57" s="108">
        <v>53</v>
      </c>
      <c r="B57" s="109">
        <v>2.327093</v>
      </c>
      <c r="C57" s="110" t="s">
        <v>156</v>
      </c>
      <c r="D57" s="247">
        <v>2</v>
      </c>
      <c r="E57" s="188"/>
      <c r="F57" s="284">
        <f t="shared" si="0"/>
        <v>0</v>
      </c>
    </row>
    <row r="58" spans="1:6" ht="14.25" customHeight="1">
      <c r="A58" s="108">
        <v>54</v>
      </c>
      <c r="B58" s="109">
        <v>2.3271</v>
      </c>
      <c r="C58" s="110" t="s">
        <v>157</v>
      </c>
      <c r="D58" s="247">
        <v>2</v>
      </c>
      <c r="E58" s="188"/>
      <c r="F58" s="284">
        <f t="shared" si="0"/>
        <v>0</v>
      </c>
    </row>
    <row r="59" spans="1:6" ht="14.25" customHeight="1">
      <c r="A59" s="108">
        <v>55</v>
      </c>
      <c r="B59" s="109" t="s">
        <v>158</v>
      </c>
      <c r="C59" s="110" t="s">
        <v>159</v>
      </c>
      <c r="D59" s="247">
        <v>2</v>
      </c>
      <c r="E59" s="188"/>
      <c r="F59" s="284">
        <f t="shared" si="0"/>
        <v>0</v>
      </c>
    </row>
    <row r="60" spans="1:6" ht="14.25" customHeight="1">
      <c r="A60" s="108">
        <v>56</v>
      </c>
      <c r="B60" s="109" t="s">
        <v>160</v>
      </c>
      <c r="C60" s="110" t="s">
        <v>161</v>
      </c>
      <c r="D60" s="247">
        <v>2</v>
      </c>
      <c r="E60" s="188"/>
      <c r="F60" s="284">
        <f t="shared" si="0"/>
        <v>0</v>
      </c>
    </row>
    <row r="61" spans="1:6" ht="14.25" customHeight="1">
      <c r="A61" s="108">
        <v>57</v>
      </c>
      <c r="B61" s="109">
        <v>2.40013</v>
      </c>
      <c r="C61" s="110" t="s">
        <v>162</v>
      </c>
      <c r="D61" s="247">
        <v>2</v>
      </c>
      <c r="E61" s="188"/>
      <c r="F61" s="284">
        <f t="shared" si="0"/>
        <v>0</v>
      </c>
    </row>
    <row r="62" spans="1:6" ht="14.25" customHeight="1">
      <c r="A62" s="108">
        <v>58</v>
      </c>
      <c r="B62" s="109">
        <v>2.40203</v>
      </c>
      <c r="C62" s="110" t="s">
        <v>163</v>
      </c>
      <c r="D62" s="247">
        <v>2</v>
      </c>
      <c r="E62" s="188"/>
      <c r="F62" s="284">
        <f t="shared" si="0"/>
        <v>0</v>
      </c>
    </row>
    <row r="63" spans="1:6" ht="14.25" customHeight="1">
      <c r="A63" s="108">
        <v>59</v>
      </c>
      <c r="B63" s="109">
        <v>2.430011</v>
      </c>
      <c r="C63" s="110" t="s">
        <v>164</v>
      </c>
      <c r="D63" s="247">
        <v>2</v>
      </c>
      <c r="E63" s="188"/>
      <c r="F63" s="284">
        <f t="shared" si="0"/>
        <v>0</v>
      </c>
    </row>
    <row r="64" spans="1:6" ht="14.25" customHeight="1">
      <c r="A64" s="108">
        <v>60</v>
      </c>
      <c r="B64" s="109">
        <v>2.430012</v>
      </c>
      <c r="C64" s="110" t="s">
        <v>165</v>
      </c>
      <c r="D64" s="247">
        <v>2</v>
      </c>
      <c r="E64" s="188"/>
      <c r="F64" s="284">
        <f t="shared" si="0"/>
        <v>0</v>
      </c>
    </row>
    <row r="65" spans="1:6" ht="14.25" customHeight="1">
      <c r="A65" s="108">
        <v>61</v>
      </c>
      <c r="B65" s="109" t="s">
        <v>166</v>
      </c>
      <c r="C65" s="110" t="s">
        <v>167</v>
      </c>
      <c r="D65" s="247">
        <v>2</v>
      </c>
      <c r="E65" s="188"/>
      <c r="F65" s="284">
        <f t="shared" si="0"/>
        <v>0</v>
      </c>
    </row>
    <row r="66" spans="1:6" ht="14.25" customHeight="1">
      <c r="A66" s="108">
        <v>62</v>
      </c>
      <c r="B66" s="109">
        <v>2.43011</v>
      </c>
      <c r="C66" s="110" t="s">
        <v>168</v>
      </c>
      <c r="D66" s="247">
        <v>2</v>
      </c>
      <c r="E66" s="188"/>
      <c r="F66" s="284">
        <f t="shared" si="0"/>
        <v>0</v>
      </c>
    </row>
    <row r="67" spans="1:6" ht="14.25" customHeight="1">
      <c r="A67" s="108">
        <v>63</v>
      </c>
      <c r="B67" s="109">
        <v>2.43012</v>
      </c>
      <c r="C67" s="110" t="s">
        <v>169</v>
      </c>
      <c r="D67" s="254">
        <v>2</v>
      </c>
      <c r="E67" s="188"/>
      <c r="F67" s="284">
        <f t="shared" si="0"/>
        <v>0</v>
      </c>
    </row>
    <row r="68" spans="1:6" ht="14.25" customHeight="1">
      <c r="A68" s="108">
        <v>64</v>
      </c>
      <c r="B68" s="109">
        <v>2.43014</v>
      </c>
      <c r="C68" s="110" t="s">
        <v>170</v>
      </c>
      <c r="D68" s="254">
        <v>2</v>
      </c>
      <c r="E68" s="188"/>
      <c r="F68" s="284">
        <f t="shared" si="0"/>
        <v>0</v>
      </c>
    </row>
    <row r="69" spans="1:6" ht="14.25" customHeight="1">
      <c r="A69" s="108">
        <v>65</v>
      </c>
      <c r="B69" s="109">
        <v>2.40053</v>
      </c>
      <c r="C69" s="110" t="s">
        <v>171</v>
      </c>
      <c r="D69" s="254">
        <v>2</v>
      </c>
      <c r="E69" s="188"/>
      <c r="F69" s="284">
        <f t="shared" si="0"/>
        <v>0</v>
      </c>
    </row>
    <row r="70" spans="1:6" ht="14.25" customHeight="1">
      <c r="A70" s="108">
        <v>66</v>
      </c>
      <c r="B70" s="109" t="s">
        <v>172</v>
      </c>
      <c r="C70" s="110" t="s">
        <v>173</v>
      </c>
      <c r="D70" s="254">
        <v>2</v>
      </c>
      <c r="E70" s="188"/>
      <c r="F70" s="284">
        <f aca="true" t="shared" si="1" ref="F70:F102">D70*E70</f>
        <v>0</v>
      </c>
    </row>
    <row r="71" spans="1:6" ht="14.25" customHeight="1">
      <c r="A71" s="108">
        <v>67</v>
      </c>
      <c r="B71" s="109">
        <v>2.43044</v>
      </c>
      <c r="C71" s="110" t="s">
        <v>174</v>
      </c>
      <c r="D71" s="254">
        <v>2</v>
      </c>
      <c r="E71" s="188"/>
      <c r="F71" s="284">
        <f t="shared" si="1"/>
        <v>0</v>
      </c>
    </row>
    <row r="72" spans="1:6" ht="14.25" customHeight="1">
      <c r="A72" s="108">
        <v>68</v>
      </c>
      <c r="B72" s="109">
        <v>2.43135</v>
      </c>
      <c r="C72" s="110" t="s">
        <v>175</v>
      </c>
      <c r="D72" s="254">
        <v>2</v>
      </c>
      <c r="E72" s="188"/>
      <c r="F72" s="284">
        <f t="shared" si="1"/>
        <v>0</v>
      </c>
    </row>
    <row r="73" spans="1:6" ht="14.25" customHeight="1">
      <c r="A73" s="108">
        <v>69</v>
      </c>
      <c r="B73" s="109">
        <v>2.43136</v>
      </c>
      <c r="C73" s="110" t="s">
        <v>176</v>
      </c>
      <c r="D73" s="254">
        <v>2</v>
      </c>
      <c r="E73" s="188"/>
      <c r="F73" s="284">
        <f t="shared" si="1"/>
        <v>0</v>
      </c>
    </row>
    <row r="74" spans="1:6" ht="35.25" customHeight="1">
      <c r="A74" s="108">
        <v>70</v>
      </c>
      <c r="B74" s="109">
        <v>2.3025</v>
      </c>
      <c r="C74" s="110" t="s">
        <v>177</v>
      </c>
      <c r="D74" s="254">
        <v>3</v>
      </c>
      <c r="E74" s="188"/>
      <c r="F74" s="284">
        <f t="shared" si="1"/>
        <v>0</v>
      </c>
    </row>
    <row r="75" spans="1:6" ht="38.25">
      <c r="A75" s="108">
        <v>71</v>
      </c>
      <c r="B75" s="109">
        <v>2.50102</v>
      </c>
      <c r="C75" s="110" t="s">
        <v>178</v>
      </c>
      <c r="D75" s="254">
        <v>3</v>
      </c>
      <c r="E75" s="188"/>
      <c r="F75" s="284">
        <f t="shared" si="1"/>
        <v>0</v>
      </c>
    </row>
    <row r="76" spans="1:6" ht="25.5">
      <c r="A76" s="108">
        <v>72</v>
      </c>
      <c r="B76" s="109" t="s">
        <v>179</v>
      </c>
      <c r="C76" s="110" t="s">
        <v>180</v>
      </c>
      <c r="D76" s="254">
        <v>3</v>
      </c>
      <c r="E76" s="188"/>
      <c r="F76" s="284">
        <f t="shared" si="1"/>
        <v>0</v>
      </c>
    </row>
    <row r="77" spans="1:6" ht="25.5">
      <c r="A77" s="108">
        <v>73</v>
      </c>
      <c r="B77" s="109">
        <v>2.3062</v>
      </c>
      <c r="C77" s="110" t="s">
        <v>181</v>
      </c>
      <c r="D77" s="254">
        <v>3</v>
      </c>
      <c r="E77" s="188"/>
      <c r="F77" s="284">
        <f t="shared" si="1"/>
        <v>0</v>
      </c>
    </row>
    <row r="78" spans="1:6" ht="38.25">
      <c r="A78" s="108">
        <v>74</v>
      </c>
      <c r="B78" s="109" t="s">
        <v>182</v>
      </c>
      <c r="C78" s="110" t="s">
        <v>183</v>
      </c>
      <c r="D78" s="254">
        <v>3</v>
      </c>
      <c r="E78" s="188"/>
      <c r="F78" s="284">
        <f t="shared" si="1"/>
        <v>0</v>
      </c>
    </row>
    <row r="79" spans="1:6" ht="15" customHeight="1">
      <c r="A79" s="108">
        <v>75</v>
      </c>
      <c r="B79" s="109" t="s">
        <v>184</v>
      </c>
      <c r="C79" s="110" t="s">
        <v>185</v>
      </c>
      <c r="D79" s="254">
        <v>3</v>
      </c>
      <c r="E79" s="188"/>
      <c r="F79" s="284">
        <f t="shared" si="1"/>
        <v>0</v>
      </c>
    </row>
    <row r="80" spans="1:6" ht="15" customHeight="1">
      <c r="A80" s="108">
        <v>76</v>
      </c>
      <c r="B80" s="109">
        <v>2.2701</v>
      </c>
      <c r="C80" s="110" t="s">
        <v>186</v>
      </c>
      <c r="D80" s="254">
        <v>3</v>
      </c>
      <c r="E80" s="188"/>
      <c r="F80" s="284">
        <f t="shared" si="1"/>
        <v>0</v>
      </c>
    </row>
    <row r="81" spans="1:6" ht="38.25">
      <c r="A81" s="108">
        <v>77</v>
      </c>
      <c r="B81" s="109">
        <v>2.3074</v>
      </c>
      <c r="C81" s="110" t="s">
        <v>187</v>
      </c>
      <c r="D81" s="254">
        <v>3</v>
      </c>
      <c r="E81" s="188"/>
      <c r="F81" s="284">
        <f t="shared" si="1"/>
        <v>0</v>
      </c>
    </row>
    <row r="82" spans="1:6" ht="38.25">
      <c r="A82" s="108">
        <v>78</v>
      </c>
      <c r="B82" s="109">
        <v>2.50114</v>
      </c>
      <c r="C82" s="110" t="s">
        <v>188</v>
      </c>
      <c r="D82" s="254">
        <v>3</v>
      </c>
      <c r="E82" s="188"/>
      <c r="F82" s="284">
        <f t="shared" si="1"/>
        <v>0</v>
      </c>
    </row>
    <row r="83" spans="1:6" ht="38.25">
      <c r="A83" s="108">
        <v>79</v>
      </c>
      <c r="B83" s="109" t="s">
        <v>189</v>
      </c>
      <c r="C83" s="110" t="s">
        <v>190</v>
      </c>
      <c r="D83" s="254">
        <v>3</v>
      </c>
      <c r="E83" s="188"/>
      <c r="F83" s="284">
        <f t="shared" si="1"/>
        <v>0</v>
      </c>
    </row>
    <row r="84" spans="1:6" ht="38.25">
      <c r="A84" s="108">
        <v>80</v>
      </c>
      <c r="B84" s="109">
        <v>2.50115</v>
      </c>
      <c r="C84" s="110" t="s">
        <v>191</v>
      </c>
      <c r="D84" s="254">
        <v>3</v>
      </c>
      <c r="E84" s="188"/>
      <c r="F84" s="284">
        <f t="shared" si="1"/>
        <v>0</v>
      </c>
    </row>
    <row r="85" spans="1:6" ht="38.25">
      <c r="A85" s="108">
        <v>81</v>
      </c>
      <c r="B85" s="109" t="s">
        <v>192</v>
      </c>
      <c r="C85" s="110" t="s">
        <v>193</v>
      </c>
      <c r="D85" s="254">
        <v>3</v>
      </c>
      <c r="E85" s="188"/>
      <c r="F85" s="284">
        <f t="shared" si="1"/>
        <v>0</v>
      </c>
    </row>
    <row r="86" spans="1:6" ht="38.25">
      <c r="A86" s="108">
        <v>82</v>
      </c>
      <c r="B86" s="109">
        <v>2.50119</v>
      </c>
      <c r="C86" s="110" t="s">
        <v>194</v>
      </c>
      <c r="D86" s="254">
        <v>3</v>
      </c>
      <c r="E86" s="188"/>
      <c r="F86" s="284">
        <f t="shared" si="1"/>
        <v>0</v>
      </c>
    </row>
    <row r="87" spans="1:6" ht="38.25">
      <c r="A87" s="108">
        <v>83</v>
      </c>
      <c r="B87" s="109">
        <v>2.3022</v>
      </c>
      <c r="C87" s="110" t="s">
        <v>195</v>
      </c>
      <c r="D87" s="254">
        <v>3</v>
      </c>
      <c r="E87" s="188"/>
      <c r="F87" s="284">
        <f t="shared" si="1"/>
        <v>0</v>
      </c>
    </row>
    <row r="88" spans="1:6" ht="38.25">
      <c r="A88" s="108">
        <v>84</v>
      </c>
      <c r="B88" s="109">
        <v>2.50103</v>
      </c>
      <c r="C88" s="110" t="s">
        <v>196</v>
      </c>
      <c r="D88" s="254">
        <v>3</v>
      </c>
      <c r="E88" s="188"/>
      <c r="F88" s="284">
        <f t="shared" si="1"/>
        <v>0</v>
      </c>
    </row>
    <row r="89" spans="1:6" ht="38.25">
      <c r="A89" s="108">
        <v>85</v>
      </c>
      <c r="B89" s="109" t="s">
        <v>197</v>
      </c>
      <c r="C89" s="110" t="s">
        <v>198</v>
      </c>
      <c r="D89" s="254">
        <v>3</v>
      </c>
      <c r="E89" s="188"/>
      <c r="F89" s="284">
        <f t="shared" si="1"/>
        <v>0</v>
      </c>
    </row>
    <row r="90" spans="1:6" ht="38.25">
      <c r="A90" s="108">
        <v>86</v>
      </c>
      <c r="B90" s="109" t="s">
        <v>199</v>
      </c>
      <c r="C90" s="110" t="s">
        <v>200</v>
      </c>
      <c r="D90" s="254">
        <v>3</v>
      </c>
      <c r="E90" s="188"/>
      <c r="F90" s="284">
        <f t="shared" si="1"/>
        <v>0</v>
      </c>
    </row>
    <row r="91" spans="1:6" ht="38.25">
      <c r="A91" s="108">
        <v>87</v>
      </c>
      <c r="B91" s="109">
        <v>2.5032</v>
      </c>
      <c r="C91" s="110" t="s">
        <v>201</v>
      </c>
      <c r="D91" s="254">
        <v>3</v>
      </c>
      <c r="E91" s="188"/>
      <c r="F91" s="284">
        <f t="shared" si="1"/>
        <v>0</v>
      </c>
    </row>
    <row r="92" spans="1:6" ht="38.25">
      <c r="A92" s="108">
        <v>88</v>
      </c>
      <c r="B92" s="109" t="s">
        <v>202</v>
      </c>
      <c r="C92" s="110" t="s">
        <v>203</v>
      </c>
      <c r="D92" s="254">
        <v>3</v>
      </c>
      <c r="E92" s="188"/>
      <c r="F92" s="284">
        <f t="shared" si="1"/>
        <v>0</v>
      </c>
    </row>
    <row r="93" spans="1:6" ht="16.5" customHeight="1">
      <c r="A93" s="108">
        <v>89</v>
      </c>
      <c r="B93" s="109">
        <v>2.313</v>
      </c>
      <c r="C93" s="110" t="s">
        <v>204</v>
      </c>
      <c r="D93" s="254">
        <v>3</v>
      </c>
      <c r="E93" s="188"/>
      <c r="F93" s="284">
        <f t="shared" si="1"/>
        <v>0</v>
      </c>
    </row>
    <row r="94" spans="1:6" s="256" customFormat="1" ht="16.5" customHeight="1">
      <c r="A94" s="108">
        <v>90</v>
      </c>
      <c r="B94" s="109">
        <v>2.502</v>
      </c>
      <c r="C94" s="110" t="s">
        <v>205</v>
      </c>
      <c r="D94" s="254">
        <v>3</v>
      </c>
      <c r="E94" s="188"/>
      <c r="F94" s="284">
        <f t="shared" si="1"/>
        <v>0</v>
      </c>
    </row>
    <row r="95" spans="1:6" s="256" customFormat="1" ht="25.5">
      <c r="A95" s="108">
        <v>91</v>
      </c>
      <c r="B95" s="109" t="s">
        <v>84</v>
      </c>
      <c r="C95" s="111" t="s">
        <v>85</v>
      </c>
      <c r="D95" s="254"/>
      <c r="E95" s="188"/>
      <c r="F95" s="284">
        <f t="shared" si="1"/>
        <v>0</v>
      </c>
    </row>
    <row r="96" spans="1:6" s="256" customFormat="1" ht="32.25" customHeight="1">
      <c r="A96" s="108">
        <v>92</v>
      </c>
      <c r="B96" s="109" t="s">
        <v>86</v>
      </c>
      <c r="C96" s="111" t="s">
        <v>87</v>
      </c>
      <c r="D96" s="254"/>
      <c r="E96" s="188"/>
      <c r="F96" s="284">
        <f t="shared" si="1"/>
        <v>0</v>
      </c>
    </row>
    <row r="97" spans="1:6" s="256" customFormat="1" ht="25.5">
      <c r="A97" s="108">
        <v>93</v>
      </c>
      <c r="B97" s="109" t="s">
        <v>88</v>
      </c>
      <c r="C97" s="111" t="s">
        <v>206</v>
      </c>
      <c r="D97" s="254"/>
      <c r="E97" s="188"/>
      <c r="F97" s="284">
        <f t="shared" si="1"/>
        <v>0</v>
      </c>
    </row>
    <row r="98" spans="1:6" s="256" customFormat="1" ht="25.5">
      <c r="A98" s="108">
        <v>94</v>
      </c>
      <c r="B98" s="109" t="s">
        <v>89</v>
      </c>
      <c r="C98" s="111" t="s">
        <v>207</v>
      </c>
      <c r="D98" s="254"/>
      <c r="E98" s="188"/>
      <c r="F98" s="284">
        <f t="shared" si="1"/>
        <v>0</v>
      </c>
    </row>
    <row r="99" spans="1:6" s="256" customFormat="1" ht="16.5" customHeight="1">
      <c r="A99" s="108">
        <v>95</v>
      </c>
      <c r="B99" s="109" t="s">
        <v>208</v>
      </c>
      <c r="C99" s="111" t="s">
        <v>209</v>
      </c>
      <c r="D99" s="254"/>
      <c r="E99" s="188"/>
      <c r="F99" s="284">
        <f t="shared" si="1"/>
        <v>0</v>
      </c>
    </row>
    <row r="100" spans="1:6" s="256" customFormat="1" ht="25.5">
      <c r="A100" s="108">
        <v>96</v>
      </c>
      <c r="B100" s="109" t="s">
        <v>210</v>
      </c>
      <c r="C100" s="111" t="s">
        <v>90</v>
      </c>
      <c r="D100" s="254"/>
      <c r="E100" s="188"/>
      <c r="F100" s="284">
        <f t="shared" si="1"/>
        <v>0</v>
      </c>
    </row>
    <row r="101" spans="1:6" s="256" customFormat="1" ht="16.5" customHeight="1">
      <c r="A101" s="108">
        <v>97</v>
      </c>
      <c r="B101" s="109" t="s">
        <v>211</v>
      </c>
      <c r="C101" s="111" t="s">
        <v>91</v>
      </c>
      <c r="D101" s="254"/>
      <c r="E101" s="188"/>
      <c r="F101" s="284">
        <f t="shared" si="1"/>
        <v>0</v>
      </c>
    </row>
    <row r="102" spans="1:6" s="256" customFormat="1" ht="16.5" customHeight="1">
      <c r="A102" s="108">
        <v>98</v>
      </c>
      <c r="B102" s="109" t="s">
        <v>212</v>
      </c>
      <c r="C102" s="111" t="s">
        <v>92</v>
      </c>
      <c r="D102" s="254"/>
      <c r="E102" s="188"/>
      <c r="F102" s="284">
        <f t="shared" si="1"/>
        <v>0</v>
      </c>
    </row>
    <row r="103" spans="1:6" s="263" customFormat="1" ht="19.5" customHeight="1">
      <c r="A103" s="345" t="s">
        <v>213</v>
      </c>
      <c r="B103" s="346"/>
      <c r="C103" s="347"/>
      <c r="D103" s="285" t="s">
        <v>214</v>
      </c>
      <c r="E103" s="286">
        <f>SUM(E5:E102)</f>
        <v>0</v>
      </c>
      <c r="F103" s="285">
        <f>SUM(F5:F102)</f>
        <v>0</v>
      </c>
    </row>
    <row r="104" spans="1:3" ht="12.75">
      <c r="A104" s="253"/>
      <c r="B104" s="287"/>
      <c r="C104" s="253"/>
    </row>
    <row r="105" spans="1:6" ht="24" customHeight="1">
      <c r="A105" s="264"/>
      <c r="B105" s="266" t="s">
        <v>215</v>
      </c>
      <c r="C105" s="348" t="s">
        <v>216</v>
      </c>
      <c r="D105" s="348"/>
      <c r="E105" s="348"/>
      <c r="F105" s="348"/>
    </row>
    <row r="106" spans="2:3" s="288" customFormat="1" ht="15.75">
      <c r="B106" s="289" t="s">
        <v>417</v>
      </c>
      <c r="C106" s="290"/>
    </row>
    <row r="107" spans="1:5" ht="17.25" customHeight="1">
      <c r="A107" s="253"/>
      <c r="B107" s="349" t="s">
        <v>217</v>
      </c>
      <c r="C107" s="349"/>
      <c r="D107" s="349"/>
      <c r="E107" s="349"/>
    </row>
    <row r="113" spans="2:6" ht="12.75">
      <c r="B113" s="245"/>
      <c r="D113" s="245"/>
      <c r="E113" s="245"/>
      <c r="F113" s="245"/>
    </row>
    <row r="114" spans="2:6" ht="12.75">
      <c r="B114" s="245"/>
      <c r="D114" s="245"/>
      <c r="E114" s="245"/>
      <c r="F114" s="245"/>
    </row>
    <row r="115" spans="2:6" ht="12.75">
      <c r="B115" s="245"/>
      <c r="D115" s="245"/>
      <c r="E115" s="245"/>
      <c r="F115" s="245"/>
    </row>
    <row r="116" spans="2:6" ht="12.75">
      <c r="B116" s="245"/>
      <c r="D116" s="245"/>
      <c r="E116" s="245"/>
      <c r="F116" s="245"/>
    </row>
    <row r="119" spans="2:6" ht="12.75">
      <c r="B119" s="245"/>
      <c r="D119" s="245"/>
      <c r="E119" s="245"/>
      <c r="F119" s="245"/>
    </row>
    <row r="120" spans="2:6" ht="12.75">
      <c r="B120" s="245"/>
      <c r="D120" s="245"/>
      <c r="E120" s="245"/>
      <c r="F120" s="245"/>
    </row>
    <row r="121" spans="2:6" ht="12.75">
      <c r="B121" s="245"/>
      <c r="D121" s="245"/>
      <c r="E121" s="245"/>
      <c r="F121" s="245"/>
    </row>
    <row r="122" spans="2:6" ht="12.75">
      <c r="B122" s="245"/>
      <c r="D122" s="245"/>
      <c r="E122" s="245"/>
      <c r="F122" s="245"/>
    </row>
    <row r="125" spans="2:6" ht="12.75">
      <c r="B125" s="245"/>
      <c r="D125" s="245"/>
      <c r="E125" s="245"/>
      <c r="F125" s="245"/>
    </row>
    <row r="126" spans="2:6" ht="12.75">
      <c r="B126" s="245"/>
      <c r="D126" s="245"/>
      <c r="E126" s="245"/>
      <c r="F126" s="245"/>
    </row>
  </sheetData>
  <sheetProtection/>
  <mergeCells count="5">
    <mergeCell ref="B107:E107"/>
    <mergeCell ref="A1:E1"/>
    <mergeCell ref="A3:F3"/>
    <mergeCell ref="A103:C103"/>
    <mergeCell ref="C105:F105"/>
  </mergeCells>
  <printOptions/>
  <pageMargins left="0.3400000000000001" right="0.13" top="0.7000000000000001" bottom="0.32" header="0.30000000000000004" footer="0.14"/>
  <pageSetup fitToHeight="2" fitToWidth="1" horizontalDpi="600" verticalDpi="600" orientation="portrait" paperSize="9" scale="76"/>
  <headerFooter alignWithMargins="0">
    <oddFooter>&amp;Cpagina &amp;P / &amp;N</oddFooter>
  </headerFooter>
</worksheet>
</file>

<file path=xl/worksheets/sheet6.xml><?xml version="1.0" encoding="utf-8"?>
<worksheet xmlns="http://schemas.openxmlformats.org/spreadsheetml/2006/main" xmlns:r="http://schemas.openxmlformats.org/officeDocument/2006/relationships">
  <dimension ref="A1:AF116"/>
  <sheetViews>
    <sheetView zoomScale="125" zoomScaleNormal="125" zoomScalePageLayoutView="0" workbookViewId="0" topLeftCell="A1">
      <selection activeCell="E116" sqref="E116"/>
    </sheetView>
  </sheetViews>
  <sheetFormatPr defaultColWidth="8.8515625" defaultRowHeight="12.75"/>
  <cols>
    <col min="1" max="1" width="4.421875" style="245" customWidth="1"/>
    <col min="2" max="2" width="10.421875" style="265" customWidth="1"/>
    <col min="3" max="3" width="39.8515625" style="245" customWidth="1"/>
    <col min="4" max="4" width="4.8515625" style="273" customWidth="1"/>
    <col min="5" max="5" width="7.140625" style="273" customWidth="1"/>
    <col min="6" max="6" width="8.421875" style="275" customWidth="1"/>
    <col min="7" max="7" width="6.421875" style="272" customWidth="1"/>
    <col min="8" max="8" width="7.421875" style="272" customWidth="1"/>
    <col min="9" max="12" width="6.421875" style="272" customWidth="1"/>
    <col min="13" max="13" width="6.421875" style="273" customWidth="1"/>
    <col min="14" max="14" width="4.8515625" style="273" customWidth="1"/>
    <col min="15" max="15" width="14.8515625" style="273" customWidth="1"/>
    <col min="16" max="16" width="11.7109375" style="273" customWidth="1"/>
    <col min="17" max="17" width="6.421875" style="275" customWidth="1"/>
    <col min="18" max="18" width="6.421875" style="272" customWidth="1"/>
    <col min="19" max="19" width="7.421875" style="272" customWidth="1"/>
    <col min="20" max="21" width="6.421875" style="272" customWidth="1"/>
    <col min="22" max="22" width="7.140625" style="272" customWidth="1"/>
    <col min="23" max="23" width="6.421875" style="272" customWidth="1"/>
    <col min="24" max="24" width="6.421875" style="273" customWidth="1"/>
    <col min="25" max="25" width="4.8515625" style="273" customWidth="1"/>
    <col min="26" max="26" width="17.28125" style="276" customWidth="1"/>
    <col min="27" max="16384" width="8.8515625" style="245" customWidth="1"/>
  </cols>
  <sheetData>
    <row r="1" spans="1:26" s="243" customFormat="1" ht="15.75">
      <c r="A1" s="242" t="s">
        <v>393</v>
      </c>
      <c r="B1" s="242"/>
      <c r="C1" s="242"/>
      <c r="D1" s="242"/>
      <c r="E1" s="242"/>
      <c r="F1" s="242"/>
      <c r="G1" s="242"/>
      <c r="H1" s="242"/>
      <c r="I1" s="242"/>
      <c r="J1" s="242"/>
      <c r="K1" s="242"/>
      <c r="L1" s="242"/>
      <c r="M1" s="242"/>
      <c r="N1" s="242"/>
      <c r="O1" s="242"/>
      <c r="P1" s="242"/>
      <c r="Q1" s="242"/>
      <c r="R1" s="242"/>
      <c r="S1" s="242"/>
      <c r="T1" s="242"/>
      <c r="U1" s="242"/>
      <c r="V1" s="242"/>
      <c r="W1" s="242"/>
      <c r="X1" s="242"/>
      <c r="Y1" s="242"/>
      <c r="Z1" s="242"/>
    </row>
    <row r="2" spans="1:26" s="243" customFormat="1" ht="15.7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26" s="244" customFormat="1" ht="18.75" customHeight="1">
      <c r="A3" s="344" t="s">
        <v>218</v>
      </c>
      <c r="B3" s="344"/>
      <c r="C3" s="344"/>
      <c r="D3" s="344"/>
      <c r="E3" s="344"/>
      <c r="F3" s="344"/>
      <c r="G3" s="344"/>
      <c r="H3" s="344"/>
      <c r="I3" s="344"/>
      <c r="J3" s="344"/>
      <c r="K3" s="344"/>
      <c r="L3" s="344"/>
      <c r="M3" s="344"/>
      <c r="N3" s="344"/>
      <c r="O3" s="344"/>
      <c r="P3" s="344"/>
      <c r="Q3" s="344"/>
      <c r="R3" s="344"/>
      <c r="S3" s="344"/>
      <c r="T3" s="344"/>
      <c r="U3" s="344"/>
      <c r="V3" s="344"/>
      <c r="W3" s="344"/>
      <c r="X3" s="344"/>
      <c r="Y3" s="344"/>
      <c r="Z3" s="344"/>
    </row>
    <row r="4" spans="1:26" ht="15" customHeight="1">
      <c r="A4" s="361" t="s">
        <v>94</v>
      </c>
      <c r="B4" s="362" t="s">
        <v>95</v>
      </c>
      <c r="C4" s="361" t="s">
        <v>96</v>
      </c>
      <c r="D4" s="363" t="s">
        <v>219</v>
      </c>
      <c r="E4" s="350" t="s">
        <v>394</v>
      </c>
      <c r="F4" s="351"/>
      <c r="G4" s="351"/>
      <c r="H4" s="351"/>
      <c r="I4" s="351"/>
      <c r="J4" s="351"/>
      <c r="K4" s="351"/>
      <c r="L4" s="351"/>
      <c r="M4" s="351"/>
      <c r="N4" s="352"/>
      <c r="O4" s="353" t="s">
        <v>395</v>
      </c>
      <c r="P4" s="354" t="s">
        <v>396</v>
      </c>
      <c r="Q4" s="355"/>
      <c r="R4" s="355"/>
      <c r="S4" s="355"/>
      <c r="T4" s="355"/>
      <c r="U4" s="355"/>
      <c r="V4" s="355"/>
      <c r="W4" s="355"/>
      <c r="X4" s="355"/>
      <c r="Y4" s="356"/>
      <c r="Z4" s="357" t="s">
        <v>397</v>
      </c>
    </row>
    <row r="5" spans="1:26" ht="13.5" customHeight="1">
      <c r="A5" s="361"/>
      <c r="B5" s="362"/>
      <c r="C5" s="361"/>
      <c r="D5" s="363"/>
      <c r="E5" s="358" t="s">
        <v>220</v>
      </c>
      <c r="F5" s="359"/>
      <c r="G5" s="360"/>
      <c r="H5" s="358" t="s">
        <v>221</v>
      </c>
      <c r="I5" s="359"/>
      <c r="J5" s="360"/>
      <c r="K5" s="358" t="s">
        <v>222</v>
      </c>
      <c r="L5" s="359"/>
      <c r="M5" s="360"/>
      <c r="N5" s="363" t="s">
        <v>398</v>
      </c>
      <c r="O5" s="353"/>
      <c r="P5" s="358" t="s">
        <v>220</v>
      </c>
      <c r="Q5" s="359"/>
      <c r="R5" s="360"/>
      <c r="S5" s="358" t="s">
        <v>221</v>
      </c>
      <c r="T5" s="359"/>
      <c r="U5" s="360"/>
      <c r="V5" s="358" t="s">
        <v>222</v>
      </c>
      <c r="W5" s="359"/>
      <c r="X5" s="360"/>
      <c r="Y5" s="363" t="s">
        <v>399</v>
      </c>
      <c r="Z5" s="357"/>
    </row>
    <row r="6" spans="1:26" ht="66.75">
      <c r="A6" s="361"/>
      <c r="B6" s="362"/>
      <c r="C6" s="361"/>
      <c r="D6" s="363"/>
      <c r="E6" s="246" t="s">
        <v>400</v>
      </c>
      <c r="F6" s="246" t="s">
        <v>401</v>
      </c>
      <c r="G6" s="246" t="s">
        <v>224</v>
      </c>
      <c r="H6" s="246" t="s">
        <v>400</v>
      </c>
      <c r="I6" s="246" t="s">
        <v>401</v>
      </c>
      <c r="J6" s="246" t="s">
        <v>224</v>
      </c>
      <c r="K6" s="246" t="s">
        <v>400</v>
      </c>
      <c r="L6" s="246" t="s">
        <v>401</v>
      </c>
      <c r="M6" s="246" t="s">
        <v>224</v>
      </c>
      <c r="N6" s="363"/>
      <c r="O6" s="353"/>
      <c r="P6" s="246" t="s">
        <v>400</v>
      </c>
      <c r="Q6" s="246" t="s">
        <v>223</v>
      </c>
      <c r="R6" s="246" t="s">
        <v>224</v>
      </c>
      <c r="S6" s="246" t="s">
        <v>400</v>
      </c>
      <c r="T6" s="246" t="s">
        <v>223</v>
      </c>
      <c r="U6" s="246" t="s">
        <v>224</v>
      </c>
      <c r="V6" s="246" t="s">
        <v>400</v>
      </c>
      <c r="W6" s="246" t="s">
        <v>223</v>
      </c>
      <c r="X6" s="246" t="s">
        <v>224</v>
      </c>
      <c r="Y6" s="363"/>
      <c r="Z6" s="357"/>
    </row>
    <row r="7" spans="1:26" ht="63.75">
      <c r="A7" s="108">
        <v>1</v>
      </c>
      <c r="B7" s="109">
        <v>2.6001</v>
      </c>
      <c r="C7" s="110" t="s">
        <v>100</v>
      </c>
      <c r="D7" s="247">
        <v>1</v>
      </c>
      <c r="E7" s="248"/>
      <c r="F7" s="189"/>
      <c r="G7" s="189"/>
      <c r="H7" s="189"/>
      <c r="I7" s="189"/>
      <c r="J7" s="189"/>
      <c r="K7" s="189"/>
      <c r="L7" s="248"/>
      <c r="M7" s="248"/>
      <c r="N7" s="249">
        <f>IF(F7&lt;=E7,F7,E7)+IF(I7&lt;=H7,I7,H7)+IF(L7&lt;=K7,L7,K7)</f>
        <v>0</v>
      </c>
      <c r="O7" s="250">
        <f>IF(N7&gt;=4,4+IF(N7&lt;13,(N7-4)*0.5,8*0.5),0)</f>
        <v>0</v>
      </c>
      <c r="P7" s="251"/>
      <c r="Q7" s="189"/>
      <c r="R7" s="189"/>
      <c r="S7" s="189"/>
      <c r="T7" s="189"/>
      <c r="U7" s="189"/>
      <c r="V7" s="189"/>
      <c r="W7" s="248"/>
      <c r="X7" s="248"/>
      <c r="Y7" s="249">
        <f>IF(Q7&lt;=P7,Q7,P7)+IF(T7&lt;=S7,T7,S7)+IF(W7&lt;=V7,W7,V7)</f>
        <v>0</v>
      </c>
      <c r="Z7" s="252">
        <f>IF(Y7&gt;=4,1,0)</f>
        <v>0</v>
      </c>
    </row>
    <row r="8" spans="1:26" s="253" customFormat="1" ht="15.75">
      <c r="A8" s="108">
        <v>2</v>
      </c>
      <c r="B8" s="109">
        <v>2.6002</v>
      </c>
      <c r="C8" s="110" t="s">
        <v>101</v>
      </c>
      <c r="D8" s="247">
        <v>1</v>
      </c>
      <c r="E8" s="248"/>
      <c r="F8" s="190"/>
      <c r="G8" s="189"/>
      <c r="H8" s="189"/>
      <c r="I8" s="189"/>
      <c r="J8" s="189"/>
      <c r="K8" s="189"/>
      <c r="L8" s="248"/>
      <c r="M8" s="248"/>
      <c r="N8" s="249">
        <f aca="true" t="shared" si="0" ref="N8:N71">IF(F8&lt;=E8,F8,E8)+IF(I8&lt;=H8,I8,H8)+IF(L8&lt;=K8,L8,K8)</f>
        <v>0</v>
      </c>
      <c r="O8" s="250">
        <f aca="true" t="shared" si="1" ref="O8:O46">IF(N8&gt;=4,4+IF(N8&lt;13,(N8-4)*0.5,8*0.5),0)</f>
        <v>0</v>
      </c>
      <c r="P8" s="251"/>
      <c r="Q8" s="190"/>
      <c r="R8" s="189"/>
      <c r="S8" s="189"/>
      <c r="T8" s="189"/>
      <c r="U8" s="189"/>
      <c r="V8" s="189"/>
      <c r="W8" s="248"/>
      <c r="X8" s="248"/>
      <c r="Y8" s="249">
        <f aca="true" t="shared" si="2" ref="Y8:Y71">IF(Q8&lt;=P8,Q8,P8)+IF(T8&lt;=S8,T8,S8)+IF(W8&lt;=V8,W8,V8)</f>
        <v>0</v>
      </c>
      <c r="Z8" s="252">
        <f aca="true" t="shared" si="3" ref="Z8:Z71">IF(Y8&gt;=4,1,0)</f>
        <v>0</v>
      </c>
    </row>
    <row r="9" spans="1:26" ht="15.75">
      <c r="A9" s="108">
        <v>3</v>
      </c>
      <c r="B9" s="109">
        <v>2.6003</v>
      </c>
      <c r="C9" s="110" t="s">
        <v>102</v>
      </c>
      <c r="D9" s="247">
        <v>1</v>
      </c>
      <c r="E9" s="248"/>
      <c r="F9" s="190"/>
      <c r="G9" s="189"/>
      <c r="H9" s="189"/>
      <c r="I9" s="189"/>
      <c r="J9" s="189"/>
      <c r="K9" s="189"/>
      <c r="L9" s="248"/>
      <c r="M9" s="248"/>
      <c r="N9" s="249">
        <f t="shared" si="0"/>
        <v>0</v>
      </c>
      <c r="O9" s="250">
        <f t="shared" si="1"/>
        <v>0</v>
      </c>
      <c r="P9" s="251"/>
      <c r="Q9" s="190"/>
      <c r="R9" s="189"/>
      <c r="S9" s="189"/>
      <c r="T9" s="189"/>
      <c r="U9" s="189"/>
      <c r="V9" s="189"/>
      <c r="W9" s="248"/>
      <c r="X9" s="248"/>
      <c r="Y9" s="249">
        <f t="shared" si="2"/>
        <v>0</v>
      </c>
      <c r="Z9" s="252">
        <f t="shared" si="3"/>
        <v>0</v>
      </c>
    </row>
    <row r="10" spans="1:26" ht="15.75">
      <c r="A10" s="108">
        <v>4</v>
      </c>
      <c r="B10" s="109" t="s">
        <v>103</v>
      </c>
      <c r="C10" s="110" t="s">
        <v>104</v>
      </c>
      <c r="D10" s="247">
        <v>1</v>
      </c>
      <c r="E10" s="248"/>
      <c r="F10" s="190"/>
      <c r="G10" s="189"/>
      <c r="H10" s="189"/>
      <c r="I10" s="189"/>
      <c r="J10" s="189"/>
      <c r="K10" s="189"/>
      <c r="L10" s="248"/>
      <c r="M10" s="248"/>
      <c r="N10" s="249">
        <f t="shared" si="0"/>
        <v>0</v>
      </c>
      <c r="O10" s="250">
        <f t="shared" si="1"/>
        <v>0</v>
      </c>
      <c r="P10" s="251"/>
      <c r="Q10" s="190"/>
      <c r="R10" s="189"/>
      <c r="S10" s="189"/>
      <c r="T10" s="189"/>
      <c r="U10" s="189"/>
      <c r="V10" s="189"/>
      <c r="W10" s="248"/>
      <c r="X10" s="248"/>
      <c r="Y10" s="249">
        <f t="shared" si="2"/>
        <v>0</v>
      </c>
      <c r="Z10" s="252">
        <f t="shared" si="3"/>
        <v>0</v>
      </c>
    </row>
    <row r="11" spans="1:26" ht="25.5">
      <c r="A11" s="108">
        <v>5</v>
      </c>
      <c r="B11" s="109">
        <v>2.60501</v>
      </c>
      <c r="C11" s="110" t="s">
        <v>105</v>
      </c>
      <c r="D11" s="247">
        <v>1</v>
      </c>
      <c r="E11" s="248"/>
      <c r="F11" s="190"/>
      <c r="G11" s="189"/>
      <c r="H11" s="189"/>
      <c r="I11" s="189"/>
      <c r="J11" s="189"/>
      <c r="K11" s="189"/>
      <c r="L11" s="248"/>
      <c r="M11" s="248"/>
      <c r="N11" s="249">
        <f t="shared" si="0"/>
        <v>0</v>
      </c>
      <c r="O11" s="250">
        <f t="shared" si="1"/>
        <v>0</v>
      </c>
      <c r="P11" s="251"/>
      <c r="Q11" s="190"/>
      <c r="R11" s="189"/>
      <c r="S11" s="189"/>
      <c r="T11" s="189"/>
      <c r="U11" s="189"/>
      <c r="V11" s="189"/>
      <c r="W11" s="248"/>
      <c r="X11" s="248"/>
      <c r="Y11" s="249">
        <f t="shared" si="2"/>
        <v>0</v>
      </c>
      <c r="Z11" s="252">
        <f t="shared" si="3"/>
        <v>0</v>
      </c>
    </row>
    <row r="12" spans="1:26" ht="25.5">
      <c r="A12" s="108">
        <v>6</v>
      </c>
      <c r="B12" s="109">
        <v>2.60502</v>
      </c>
      <c r="C12" s="110" t="s">
        <v>106</v>
      </c>
      <c r="D12" s="247">
        <v>1</v>
      </c>
      <c r="E12" s="248"/>
      <c r="F12" s="190"/>
      <c r="G12" s="189"/>
      <c r="H12" s="189"/>
      <c r="I12" s="189"/>
      <c r="J12" s="189"/>
      <c r="K12" s="189"/>
      <c r="L12" s="248"/>
      <c r="M12" s="248"/>
      <c r="N12" s="249">
        <f t="shared" si="0"/>
        <v>0</v>
      </c>
      <c r="O12" s="250">
        <f t="shared" si="1"/>
        <v>0</v>
      </c>
      <c r="P12" s="251"/>
      <c r="Q12" s="190"/>
      <c r="R12" s="189"/>
      <c r="S12" s="189"/>
      <c r="T12" s="189"/>
      <c r="U12" s="189"/>
      <c r="V12" s="189"/>
      <c r="W12" s="248"/>
      <c r="X12" s="248"/>
      <c r="Y12" s="249">
        <f t="shared" si="2"/>
        <v>0</v>
      </c>
      <c r="Z12" s="252">
        <f t="shared" si="3"/>
        <v>0</v>
      </c>
    </row>
    <row r="13" spans="1:26" ht="15.75">
      <c r="A13" s="108">
        <v>7</v>
      </c>
      <c r="B13" s="109">
        <v>2.6059</v>
      </c>
      <c r="C13" s="110" t="s">
        <v>107</v>
      </c>
      <c r="D13" s="247">
        <v>1</v>
      </c>
      <c r="E13" s="248"/>
      <c r="F13" s="190"/>
      <c r="G13" s="189"/>
      <c r="H13" s="189"/>
      <c r="I13" s="189"/>
      <c r="J13" s="189"/>
      <c r="K13" s="189"/>
      <c r="L13" s="248"/>
      <c r="M13" s="248"/>
      <c r="N13" s="249">
        <f t="shared" si="0"/>
        <v>0</v>
      </c>
      <c r="O13" s="250">
        <f t="shared" si="1"/>
        <v>0</v>
      </c>
      <c r="P13" s="251"/>
      <c r="Q13" s="190"/>
      <c r="R13" s="189"/>
      <c r="S13" s="189"/>
      <c r="T13" s="189"/>
      <c r="U13" s="189"/>
      <c r="V13" s="189"/>
      <c r="W13" s="248"/>
      <c r="X13" s="248"/>
      <c r="Y13" s="249">
        <f t="shared" si="2"/>
        <v>0</v>
      </c>
      <c r="Z13" s="252">
        <f t="shared" si="3"/>
        <v>0</v>
      </c>
    </row>
    <row r="14" spans="1:26" ht="25.5">
      <c r="A14" s="108">
        <v>8</v>
      </c>
      <c r="B14" s="109">
        <v>2.6101</v>
      </c>
      <c r="C14" s="110" t="s">
        <v>108</v>
      </c>
      <c r="D14" s="247">
        <v>1</v>
      </c>
      <c r="E14" s="248"/>
      <c r="F14" s="190"/>
      <c r="G14" s="189"/>
      <c r="H14" s="189"/>
      <c r="I14" s="189"/>
      <c r="J14" s="189"/>
      <c r="K14" s="189"/>
      <c r="L14" s="248"/>
      <c r="M14" s="248"/>
      <c r="N14" s="249">
        <f t="shared" si="0"/>
        <v>0</v>
      </c>
      <c r="O14" s="250">
        <f t="shared" si="1"/>
        <v>0</v>
      </c>
      <c r="P14" s="251"/>
      <c r="Q14" s="190"/>
      <c r="R14" s="189"/>
      <c r="S14" s="189"/>
      <c r="T14" s="189"/>
      <c r="U14" s="189"/>
      <c r="V14" s="189"/>
      <c r="W14" s="248"/>
      <c r="X14" s="248"/>
      <c r="Y14" s="249">
        <f t="shared" si="2"/>
        <v>0</v>
      </c>
      <c r="Z14" s="252">
        <f t="shared" si="3"/>
        <v>0</v>
      </c>
    </row>
    <row r="15" spans="1:26" ht="15.75">
      <c r="A15" s="108">
        <v>9</v>
      </c>
      <c r="B15" s="109">
        <v>2.6102</v>
      </c>
      <c r="C15" s="110" t="s">
        <v>109</v>
      </c>
      <c r="D15" s="247">
        <v>1</v>
      </c>
      <c r="E15" s="248"/>
      <c r="F15" s="190"/>
      <c r="G15" s="189"/>
      <c r="H15" s="189"/>
      <c r="I15" s="189"/>
      <c r="J15" s="189"/>
      <c r="K15" s="189"/>
      <c r="L15" s="248"/>
      <c r="M15" s="248"/>
      <c r="N15" s="249">
        <f t="shared" si="0"/>
        <v>0</v>
      </c>
      <c r="O15" s="250">
        <f t="shared" si="1"/>
        <v>0</v>
      </c>
      <c r="P15" s="251"/>
      <c r="Q15" s="190"/>
      <c r="R15" s="189"/>
      <c r="S15" s="189"/>
      <c r="T15" s="189"/>
      <c r="U15" s="189"/>
      <c r="V15" s="189"/>
      <c r="W15" s="248"/>
      <c r="X15" s="248"/>
      <c r="Y15" s="249">
        <f t="shared" si="2"/>
        <v>0</v>
      </c>
      <c r="Z15" s="252">
        <f t="shared" si="3"/>
        <v>0</v>
      </c>
    </row>
    <row r="16" spans="1:26" ht="15.75">
      <c r="A16" s="108">
        <v>10</v>
      </c>
      <c r="B16" s="109">
        <v>2.6103</v>
      </c>
      <c r="C16" s="110" t="s">
        <v>110</v>
      </c>
      <c r="D16" s="254">
        <v>1</v>
      </c>
      <c r="E16" s="255"/>
      <c r="F16" s="190"/>
      <c r="G16" s="189"/>
      <c r="H16" s="189"/>
      <c r="I16" s="189"/>
      <c r="J16" s="189"/>
      <c r="K16" s="189"/>
      <c r="L16" s="248"/>
      <c r="M16" s="248"/>
      <c r="N16" s="249">
        <f t="shared" si="0"/>
        <v>0</v>
      </c>
      <c r="O16" s="250">
        <f t="shared" si="1"/>
        <v>0</v>
      </c>
      <c r="P16" s="251"/>
      <c r="Q16" s="190"/>
      <c r="R16" s="189"/>
      <c r="S16" s="189"/>
      <c r="T16" s="189"/>
      <c r="U16" s="189"/>
      <c r="V16" s="189"/>
      <c r="W16" s="248"/>
      <c r="X16" s="248"/>
      <c r="Y16" s="249">
        <f t="shared" si="2"/>
        <v>0</v>
      </c>
      <c r="Z16" s="252">
        <f t="shared" si="3"/>
        <v>0</v>
      </c>
    </row>
    <row r="17" spans="1:26" ht="15.75">
      <c r="A17" s="108">
        <v>11</v>
      </c>
      <c r="B17" s="109">
        <v>2.1002</v>
      </c>
      <c r="C17" s="110" t="s">
        <v>111</v>
      </c>
      <c r="D17" s="247">
        <v>1</v>
      </c>
      <c r="E17" s="248"/>
      <c r="F17" s="190"/>
      <c r="G17" s="189"/>
      <c r="H17" s="189"/>
      <c r="I17" s="189"/>
      <c r="J17" s="189"/>
      <c r="K17" s="189"/>
      <c r="L17" s="248"/>
      <c r="M17" s="248"/>
      <c r="N17" s="249">
        <f t="shared" si="0"/>
        <v>0</v>
      </c>
      <c r="O17" s="250">
        <f t="shared" si="1"/>
        <v>0</v>
      </c>
      <c r="P17" s="251"/>
      <c r="Q17" s="190"/>
      <c r="R17" s="189"/>
      <c r="S17" s="189"/>
      <c r="T17" s="189"/>
      <c r="U17" s="189"/>
      <c r="V17" s="189"/>
      <c r="W17" s="248"/>
      <c r="X17" s="248"/>
      <c r="Y17" s="249">
        <f t="shared" si="2"/>
        <v>0</v>
      </c>
      <c r="Z17" s="252">
        <f t="shared" si="3"/>
        <v>0</v>
      </c>
    </row>
    <row r="18" spans="1:26" ht="15.75">
      <c r="A18" s="108">
        <v>12</v>
      </c>
      <c r="B18" s="109">
        <v>2.1003</v>
      </c>
      <c r="C18" s="110" t="s">
        <v>112</v>
      </c>
      <c r="D18" s="247">
        <v>1</v>
      </c>
      <c r="E18" s="248"/>
      <c r="F18" s="190"/>
      <c r="G18" s="189"/>
      <c r="H18" s="189"/>
      <c r="I18" s="189"/>
      <c r="J18" s="189"/>
      <c r="K18" s="189"/>
      <c r="L18" s="248"/>
      <c r="M18" s="248"/>
      <c r="N18" s="249">
        <f t="shared" si="0"/>
        <v>0</v>
      </c>
      <c r="O18" s="250">
        <f t="shared" si="1"/>
        <v>0</v>
      </c>
      <c r="P18" s="251"/>
      <c r="Q18" s="190"/>
      <c r="R18" s="189"/>
      <c r="S18" s="189"/>
      <c r="T18" s="189"/>
      <c r="U18" s="189"/>
      <c r="V18" s="189"/>
      <c r="W18" s="248"/>
      <c r="X18" s="248"/>
      <c r="Y18" s="249">
        <f t="shared" si="2"/>
        <v>0</v>
      </c>
      <c r="Z18" s="252">
        <f t="shared" si="3"/>
        <v>0</v>
      </c>
    </row>
    <row r="19" spans="1:26" ht="15.75">
      <c r="A19" s="108">
        <v>13</v>
      </c>
      <c r="B19" s="109">
        <v>2.10063</v>
      </c>
      <c r="C19" s="110" t="s">
        <v>384</v>
      </c>
      <c r="D19" s="247">
        <v>1</v>
      </c>
      <c r="E19" s="248"/>
      <c r="F19" s="190"/>
      <c r="G19" s="189"/>
      <c r="H19" s="189"/>
      <c r="I19" s="189"/>
      <c r="J19" s="189"/>
      <c r="K19" s="189"/>
      <c r="L19" s="248"/>
      <c r="M19" s="248"/>
      <c r="N19" s="249">
        <f t="shared" si="0"/>
        <v>0</v>
      </c>
      <c r="O19" s="250">
        <f t="shared" si="1"/>
        <v>0</v>
      </c>
      <c r="P19" s="251"/>
      <c r="Q19" s="190"/>
      <c r="R19" s="189"/>
      <c r="S19" s="189"/>
      <c r="T19" s="189"/>
      <c r="U19" s="189"/>
      <c r="V19" s="189"/>
      <c r="W19" s="248"/>
      <c r="X19" s="248"/>
      <c r="Y19" s="249">
        <f t="shared" si="2"/>
        <v>0</v>
      </c>
      <c r="Z19" s="252">
        <f t="shared" si="3"/>
        <v>0</v>
      </c>
    </row>
    <row r="20" spans="1:26" ht="15.75">
      <c r="A20" s="108">
        <v>14</v>
      </c>
      <c r="B20" s="109">
        <v>2.1011</v>
      </c>
      <c r="C20" s="110" t="s">
        <v>113</v>
      </c>
      <c r="D20" s="247">
        <v>1</v>
      </c>
      <c r="E20" s="248"/>
      <c r="F20" s="190"/>
      <c r="G20" s="189"/>
      <c r="H20" s="189"/>
      <c r="I20" s="189"/>
      <c r="J20" s="189"/>
      <c r="K20" s="189"/>
      <c r="L20" s="248"/>
      <c r="M20" s="248"/>
      <c r="N20" s="249">
        <f t="shared" si="0"/>
        <v>0</v>
      </c>
      <c r="O20" s="250">
        <f t="shared" si="1"/>
        <v>0</v>
      </c>
      <c r="P20" s="251"/>
      <c r="Q20" s="190"/>
      <c r="R20" s="189"/>
      <c r="S20" s="189"/>
      <c r="T20" s="189"/>
      <c r="U20" s="189"/>
      <c r="V20" s="189"/>
      <c r="W20" s="248"/>
      <c r="X20" s="248"/>
      <c r="Y20" s="249">
        <f t="shared" si="2"/>
        <v>0</v>
      </c>
      <c r="Z20" s="252">
        <f t="shared" si="3"/>
        <v>0</v>
      </c>
    </row>
    <row r="21" spans="1:26" ht="15.75">
      <c r="A21" s="108">
        <v>15</v>
      </c>
      <c r="B21" s="109">
        <v>2.1012</v>
      </c>
      <c r="C21" s="110" t="s">
        <v>114</v>
      </c>
      <c r="D21" s="247">
        <v>1</v>
      </c>
      <c r="E21" s="248"/>
      <c r="F21" s="190"/>
      <c r="G21" s="189"/>
      <c r="H21" s="189"/>
      <c r="I21" s="189"/>
      <c r="J21" s="189"/>
      <c r="K21" s="189"/>
      <c r="L21" s="248"/>
      <c r="M21" s="248"/>
      <c r="N21" s="249">
        <f t="shared" si="0"/>
        <v>0</v>
      </c>
      <c r="O21" s="250">
        <f t="shared" si="1"/>
        <v>0</v>
      </c>
      <c r="P21" s="251"/>
      <c r="Q21" s="190"/>
      <c r="R21" s="189"/>
      <c r="S21" s="189"/>
      <c r="T21" s="189"/>
      <c r="U21" s="189"/>
      <c r="V21" s="189"/>
      <c r="W21" s="248"/>
      <c r="X21" s="248"/>
      <c r="Y21" s="249">
        <f t="shared" si="2"/>
        <v>0</v>
      </c>
      <c r="Z21" s="252">
        <f t="shared" si="3"/>
        <v>0</v>
      </c>
    </row>
    <row r="22" spans="1:26" ht="15.75">
      <c r="A22" s="108">
        <v>16</v>
      </c>
      <c r="B22" s="109">
        <v>2.1014</v>
      </c>
      <c r="C22" s="110" t="s">
        <v>115</v>
      </c>
      <c r="D22" s="247">
        <v>1</v>
      </c>
      <c r="E22" s="248"/>
      <c r="F22" s="190"/>
      <c r="G22" s="189"/>
      <c r="H22" s="189"/>
      <c r="I22" s="189"/>
      <c r="J22" s="189"/>
      <c r="K22" s="189"/>
      <c r="L22" s="248"/>
      <c r="M22" s="248"/>
      <c r="N22" s="249">
        <f t="shared" si="0"/>
        <v>0</v>
      </c>
      <c r="O22" s="250">
        <f t="shared" si="1"/>
        <v>0</v>
      </c>
      <c r="P22" s="251"/>
      <c r="Q22" s="190"/>
      <c r="R22" s="189"/>
      <c r="S22" s="189"/>
      <c r="T22" s="189"/>
      <c r="U22" s="189"/>
      <c r="V22" s="189"/>
      <c r="W22" s="248"/>
      <c r="X22" s="248"/>
      <c r="Y22" s="249">
        <f t="shared" si="2"/>
        <v>0</v>
      </c>
      <c r="Z22" s="252">
        <f t="shared" si="3"/>
        <v>0</v>
      </c>
    </row>
    <row r="23" spans="1:26" ht="15.75">
      <c r="A23" s="108">
        <v>17</v>
      </c>
      <c r="B23" s="109">
        <v>2.1015</v>
      </c>
      <c r="C23" s="110" t="s">
        <v>116</v>
      </c>
      <c r="D23" s="247">
        <v>1</v>
      </c>
      <c r="E23" s="248"/>
      <c r="F23" s="190"/>
      <c r="G23" s="189"/>
      <c r="H23" s="189"/>
      <c r="I23" s="189"/>
      <c r="J23" s="189"/>
      <c r="K23" s="189"/>
      <c r="L23" s="248"/>
      <c r="M23" s="248"/>
      <c r="N23" s="249">
        <f t="shared" si="0"/>
        <v>0</v>
      </c>
      <c r="O23" s="250">
        <f t="shared" si="1"/>
        <v>0</v>
      </c>
      <c r="P23" s="251"/>
      <c r="Q23" s="190"/>
      <c r="R23" s="189"/>
      <c r="S23" s="189"/>
      <c r="T23" s="189"/>
      <c r="U23" s="189"/>
      <c r="V23" s="189"/>
      <c r="W23" s="248"/>
      <c r="X23" s="248"/>
      <c r="Y23" s="249">
        <f t="shared" si="2"/>
        <v>0</v>
      </c>
      <c r="Z23" s="252">
        <f t="shared" si="3"/>
        <v>0</v>
      </c>
    </row>
    <row r="24" spans="1:26" ht="15.75">
      <c r="A24" s="108">
        <v>18</v>
      </c>
      <c r="B24" s="109">
        <v>2.1016</v>
      </c>
      <c r="C24" s="110" t="s">
        <v>117</v>
      </c>
      <c r="D24" s="247">
        <v>1</v>
      </c>
      <c r="E24" s="248"/>
      <c r="F24" s="190"/>
      <c r="G24" s="189"/>
      <c r="H24" s="189"/>
      <c r="I24" s="189"/>
      <c r="J24" s="189"/>
      <c r="K24" s="189"/>
      <c r="L24" s="248"/>
      <c r="M24" s="248"/>
      <c r="N24" s="249">
        <f t="shared" si="0"/>
        <v>0</v>
      </c>
      <c r="O24" s="250">
        <f t="shared" si="1"/>
        <v>0</v>
      </c>
      <c r="P24" s="251"/>
      <c r="Q24" s="190"/>
      <c r="R24" s="189"/>
      <c r="S24" s="189"/>
      <c r="T24" s="189"/>
      <c r="U24" s="189"/>
      <c r="V24" s="189"/>
      <c r="W24" s="248"/>
      <c r="X24" s="248"/>
      <c r="Y24" s="249">
        <f t="shared" si="2"/>
        <v>0</v>
      </c>
      <c r="Z24" s="252">
        <f t="shared" si="3"/>
        <v>0</v>
      </c>
    </row>
    <row r="25" spans="1:26" ht="15.75">
      <c r="A25" s="108">
        <v>19</v>
      </c>
      <c r="B25" s="109" t="s">
        <v>118</v>
      </c>
      <c r="C25" s="110" t="s">
        <v>119</v>
      </c>
      <c r="D25" s="247">
        <v>1</v>
      </c>
      <c r="E25" s="248"/>
      <c r="F25" s="190"/>
      <c r="G25" s="189"/>
      <c r="H25" s="189"/>
      <c r="I25" s="189"/>
      <c r="J25" s="189"/>
      <c r="K25" s="189"/>
      <c r="L25" s="248"/>
      <c r="M25" s="248"/>
      <c r="N25" s="249">
        <f t="shared" si="0"/>
        <v>0</v>
      </c>
      <c r="O25" s="250">
        <f t="shared" si="1"/>
        <v>0</v>
      </c>
      <c r="P25" s="251"/>
      <c r="Q25" s="190"/>
      <c r="R25" s="189"/>
      <c r="S25" s="189"/>
      <c r="T25" s="189"/>
      <c r="U25" s="189"/>
      <c r="V25" s="189"/>
      <c r="W25" s="248"/>
      <c r="X25" s="248"/>
      <c r="Y25" s="249">
        <f t="shared" si="2"/>
        <v>0</v>
      </c>
      <c r="Z25" s="252">
        <f t="shared" si="3"/>
        <v>0</v>
      </c>
    </row>
    <row r="26" spans="1:26" ht="15.75">
      <c r="A26" s="108">
        <v>20</v>
      </c>
      <c r="B26" s="109">
        <v>2.10303</v>
      </c>
      <c r="C26" s="110" t="s">
        <v>120</v>
      </c>
      <c r="D26" s="247">
        <v>1</v>
      </c>
      <c r="E26" s="248"/>
      <c r="F26" s="190"/>
      <c r="G26" s="189"/>
      <c r="H26" s="189"/>
      <c r="I26" s="189"/>
      <c r="J26" s="189"/>
      <c r="K26" s="189"/>
      <c r="L26" s="248"/>
      <c r="M26" s="248"/>
      <c r="N26" s="249">
        <f t="shared" si="0"/>
        <v>0</v>
      </c>
      <c r="O26" s="250">
        <f t="shared" si="1"/>
        <v>0</v>
      </c>
      <c r="P26" s="251"/>
      <c r="Q26" s="190"/>
      <c r="R26" s="189"/>
      <c r="S26" s="189"/>
      <c r="T26" s="189"/>
      <c r="U26" s="189"/>
      <c r="V26" s="189"/>
      <c r="W26" s="248"/>
      <c r="X26" s="248"/>
      <c r="Y26" s="249">
        <f t="shared" si="2"/>
        <v>0</v>
      </c>
      <c r="Z26" s="252">
        <f t="shared" si="3"/>
        <v>0</v>
      </c>
    </row>
    <row r="27" spans="1:26" ht="15.75">
      <c r="A27" s="108">
        <v>21</v>
      </c>
      <c r="B27" s="109">
        <v>2.10304</v>
      </c>
      <c r="C27" s="110" t="s">
        <v>121</v>
      </c>
      <c r="D27" s="247">
        <v>1</v>
      </c>
      <c r="E27" s="248"/>
      <c r="F27" s="190"/>
      <c r="G27" s="189"/>
      <c r="H27" s="189"/>
      <c r="I27" s="189"/>
      <c r="J27" s="189"/>
      <c r="K27" s="189"/>
      <c r="L27" s="248"/>
      <c r="M27" s="248"/>
      <c r="N27" s="249">
        <f t="shared" si="0"/>
        <v>0</v>
      </c>
      <c r="O27" s="250">
        <f t="shared" si="1"/>
        <v>0</v>
      </c>
      <c r="P27" s="251"/>
      <c r="Q27" s="190"/>
      <c r="R27" s="189"/>
      <c r="S27" s="189"/>
      <c r="T27" s="189"/>
      <c r="U27" s="189"/>
      <c r="V27" s="189"/>
      <c r="W27" s="248"/>
      <c r="X27" s="248"/>
      <c r="Y27" s="249">
        <f t="shared" si="2"/>
        <v>0</v>
      </c>
      <c r="Z27" s="252">
        <f t="shared" si="3"/>
        <v>0</v>
      </c>
    </row>
    <row r="28" spans="1:26" ht="15.75">
      <c r="A28" s="108">
        <v>22</v>
      </c>
      <c r="B28" s="109">
        <v>2.10305</v>
      </c>
      <c r="C28" s="110" t="s">
        <v>122</v>
      </c>
      <c r="D28" s="247">
        <v>1</v>
      </c>
      <c r="E28" s="248"/>
      <c r="F28" s="190"/>
      <c r="G28" s="189"/>
      <c r="H28" s="189"/>
      <c r="I28" s="189"/>
      <c r="J28" s="189"/>
      <c r="K28" s="189"/>
      <c r="L28" s="248"/>
      <c r="M28" s="248"/>
      <c r="N28" s="249">
        <f t="shared" si="0"/>
        <v>0</v>
      </c>
      <c r="O28" s="250">
        <f t="shared" si="1"/>
        <v>0</v>
      </c>
      <c r="P28" s="251"/>
      <c r="Q28" s="190"/>
      <c r="R28" s="189"/>
      <c r="S28" s="189"/>
      <c r="T28" s="189"/>
      <c r="U28" s="189"/>
      <c r="V28" s="189"/>
      <c r="W28" s="248"/>
      <c r="X28" s="248"/>
      <c r="Y28" s="249">
        <f t="shared" si="2"/>
        <v>0</v>
      </c>
      <c r="Z28" s="252">
        <f t="shared" si="3"/>
        <v>0</v>
      </c>
    </row>
    <row r="29" spans="1:26" ht="15.75">
      <c r="A29" s="108">
        <v>23</v>
      </c>
      <c r="B29" s="109">
        <v>2.10306</v>
      </c>
      <c r="C29" s="110" t="s">
        <v>123</v>
      </c>
      <c r="D29" s="247">
        <v>1</v>
      </c>
      <c r="E29" s="248"/>
      <c r="F29" s="190"/>
      <c r="G29" s="189"/>
      <c r="H29" s="189"/>
      <c r="I29" s="189"/>
      <c r="J29" s="189"/>
      <c r="K29" s="189"/>
      <c r="L29" s="248"/>
      <c r="M29" s="248"/>
      <c r="N29" s="249">
        <f t="shared" si="0"/>
        <v>0</v>
      </c>
      <c r="O29" s="250">
        <f t="shared" si="1"/>
        <v>0</v>
      </c>
      <c r="P29" s="251"/>
      <c r="Q29" s="190"/>
      <c r="R29" s="189"/>
      <c r="S29" s="189"/>
      <c r="T29" s="189"/>
      <c r="U29" s="189"/>
      <c r="V29" s="189"/>
      <c r="W29" s="248"/>
      <c r="X29" s="248"/>
      <c r="Y29" s="249">
        <f t="shared" si="2"/>
        <v>0</v>
      </c>
      <c r="Z29" s="252">
        <f t="shared" si="3"/>
        <v>0</v>
      </c>
    </row>
    <row r="30" spans="1:26" ht="15.75">
      <c r="A30" s="108">
        <v>24</v>
      </c>
      <c r="B30" s="109">
        <v>2.10402</v>
      </c>
      <c r="C30" s="110" t="s">
        <v>124</v>
      </c>
      <c r="D30" s="247">
        <v>1</v>
      </c>
      <c r="E30" s="248"/>
      <c r="F30" s="190"/>
      <c r="G30" s="189"/>
      <c r="H30" s="189"/>
      <c r="I30" s="189"/>
      <c r="J30" s="189"/>
      <c r="K30" s="189"/>
      <c r="L30" s="248"/>
      <c r="M30" s="248"/>
      <c r="N30" s="249">
        <f t="shared" si="0"/>
        <v>0</v>
      </c>
      <c r="O30" s="250">
        <f t="shared" si="1"/>
        <v>0</v>
      </c>
      <c r="P30" s="251"/>
      <c r="Q30" s="190"/>
      <c r="R30" s="189"/>
      <c r="S30" s="189"/>
      <c r="T30" s="189"/>
      <c r="U30" s="189"/>
      <c r="V30" s="189"/>
      <c r="W30" s="248"/>
      <c r="X30" s="248"/>
      <c r="Y30" s="249">
        <f t="shared" si="2"/>
        <v>0</v>
      </c>
      <c r="Z30" s="252">
        <f t="shared" si="3"/>
        <v>0</v>
      </c>
    </row>
    <row r="31" spans="1:26" ht="15.75">
      <c r="A31" s="108">
        <v>25</v>
      </c>
      <c r="B31" s="109">
        <v>2.10403</v>
      </c>
      <c r="C31" s="110" t="s">
        <v>125</v>
      </c>
      <c r="D31" s="247">
        <v>1</v>
      </c>
      <c r="E31" s="248"/>
      <c r="F31" s="190"/>
      <c r="G31" s="189"/>
      <c r="H31" s="189"/>
      <c r="I31" s="189"/>
      <c r="J31" s="189"/>
      <c r="K31" s="189"/>
      <c r="L31" s="248"/>
      <c r="M31" s="248"/>
      <c r="N31" s="249">
        <f t="shared" si="0"/>
        <v>0</v>
      </c>
      <c r="O31" s="250">
        <f t="shared" si="1"/>
        <v>0</v>
      </c>
      <c r="P31" s="251"/>
      <c r="Q31" s="190"/>
      <c r="R31" s="189"/>
      <c r="S31" s="189"/>
      <c r="T31" s="189"/>
      <c r="U31" s="189"/>
      <c r="V31" s="189"/>
      <c r="W31" s="248"/>
      <c r="X31" s="248"/>
      <c r="Y31" s="249">
        <f t="shared" si="2"/>
        <v>0</v>
      </c>
      <c r="Z31" s="252">
        <f t="shared" si="3"/>
        <v>0</v>
      </c>
    </row>
    <row r="32" spans="1:26" ht="15.75">
      <c r="A32" s="108">
        <v>26</v>
      </c>
      <c r="B32" s="109">
        <v>2.10404</v>
      </c>
      <c r="C32" s="110" t="s">
        <v>126</v>
      </c>
      <c r="D32" s="247">
        <v>1</v>
      </c>
      <c r="E32" s="248"/>
      <c r="F32" s="190"/>
      <c r="G32" s="189"/>
      <c r="H32" s="189"/>
      <c r="I32" s="189"/>
      <c r="J32" s="189"/>
      <c r="K32" s="189"/>
      <c r="L32" s="248"/>
      <c r="M32" s="248"/>
      <c r="N32" s="249">
        <f t="shared" si="0"/>
        <v>0</v>
      </c>
      <c r="O32" s="250">
        <f t="shared" si="1"/>
        <v>0</v>
      </c>
      <c r="P32" s="251"/>
      <c r="Q32" s="190"/>
      <c r="R32" s="189"/>
      <c r="S32" s="189"/>
      <c r="T32" s="189"/>
      <c r="U32" s="189"/>
      <c r="V32" s="189"/>
      <c r="W32" s="248"/>
      <c r="X32" s="248"/>
      <c r="Y32" s="249">
        <f t="shared" si="2"/>
        <v>0</v>
      </c>
      <c r="Z32" s="252">
        <f t="shared" si="3"/>
        <v>0</v>
      </c>
    </row>
    <row r="33" spans="1:26" ht="15.75">
      <c r="A33" s="108">
        <v>27</v>
      </c>
      <c r="B33" s="109">
        <v>2.10406</v>
      </c>
      <c r="C33" s="110" t="s">
        <v>385</v>
      </c>
      <c r="D33" s="247">
        <v>1</v>
      </c>
      <c r="E33" s="248"/>
      <c r="F33" s="190"/>
      <c r="G33" s="189"/>
      <c r="H33" s="189"/>
      <c r="I33" s="189"/>
      <c r="J33" s="189"/>
      <c r="K33" s="189"/>
      <c r="L33" s="248"/>
      <c r="M33" s="248"/>
      <c r="N33" s="249">
        <f t="shared" si="0"/>
        <v>0</v>
      </c>
      <c r="O33" s="250">
        <f t="shared" si="1"/>
        <v>0</v>
      </c>
      <c r="P33" s="251"/>
      <c r="Q33" s="190"/>
      <c r="R33" s="189"/>
      <c r="S33" s="189"/>
      <c r="T33" s="189"/>
      <c r="U33" s="189"/>
      <c r="V33" s="189"/>
      <c r="W33" s="248"/>
      <c r="X33" s="248"/>
      <c r="Y33" s="249">
        <f t="shared" si="2"/>
        <v>0</v>
      </c>
      <c r="Z33" s="252">
        <f t="shared" si="3"/>
        <v>0</v>
      </c>
    </row>
    <row r="34" spans="1:26" ht="15.75">
      <c r="A34" s="108">
        <v>28</v>
      </c>
      <c r="B34" s="109">
        <v>2.10409</v>
      </c>
      <c r="C34" s="110" t="s">
        <v>127</v>
      </c>
      <c r="D34" s="247">
        <v>1</v>
      </c>
      <c r="E34" s="248"/>
      <c r="F34" s="190"/>
      <c r="G34" s="189"/>
      <c r="H34" s="189"/>
      <c r="I34" s="189"/>
      <c r="J34" s="189"/>
      <c r="K34" s="189"/>
      <c r="L34" s="248"/>
      <c r="M34" s="248"/>
      <c r="N34" s="249">
        <f t="shared" si="0"/>
        <v>0</v>
      </c>
      <c r="O34" s="250">
        <f t="shared" si="1"/>
        <v>0</v>
      </c>
      <c r="P34" s="251"/>
      <c r="Q34" s="190"/>
      <c r="R34" s="189"/>
      <c r="S34" s="189"/>
      <c r="T34" s="189"/>
      <c r="U34" s="189"/>
      <c r="V34" s="189"/>
      <c r="W34" s="248"/>
      <c r="X34" s="248"/>
      <c r="Y34" s="249">
        <f t="shared" si="2"/>
        <v>0</v>
      </c>
      <c r="Z34" s="252">
        <f t="shared" si="3"/>
        <v>0</v>
      </c>
    </row>
    <row r="35" spans="1:26" ht="15.75">
      <c r="A35" s="108">
        <v>29</v>
      </c>
      <c r="B35" s="109" t="s">
        <v>128</v>
      </c>
      <c r="C35" s="110" t="s">
        <v>129</v>
      </c>
      <c r="D35" s="247">
        <v>1</v>
      </c>
      <c r="E35" s="248"/>
      <c r="F35" s="190"/>
      <c r="G35" s="189"/>
      <c r="H35" s="189"/>
      <c r="I35" s="189"/>
      <c r="J35" s="189"/>
      <c r="K35" s="189"/>
      <c r="L35" s="248"/>
      <c r="M35" s="248"/>
      <c r="N35" s="249">
        <f t="shared" si="0"/>
        <v>0</v>
      </c>
      <c r="O35" s="250">
        <f t="shared" si="1"/>
        <v>0</v>
      </c>
      <c r="P35" s="251"/>
      <c r="Q35" s="190"/>
      <c r="R35" s="189"/>
      <c r="S35" s="189"/>
      <c r="T35" s="189"/>
      <c r="U35" s="189"/>
      <c r="V35" s="189"/>
      <c r="W35" s="248"/>
      <c r="X35" s="248"/>
      <c r="Y35" s="249">
        <f t="shared" si="2"/>
        <v>0</v>
      </c>
      <c r="Z35" s="252">
        <f t="shared" si="3"/>
        <v>0</v>
      </c>
    </row>
    <row r="36" spans="1:26" ht="15.75">
      <c r="A36" s="108">
        <v>30</v>
      </c>
      <c r="B36" s="109">
        <v>2.10501</v>
      </c>
      <c r="C36" s="110" t="s">
        <v>130</v>
      </c>
      <c r="D36" s="247">
        <v>1</v>
      </c>
      <c r="E36" s="248"/>
      <c r="F36" s="190"/>
      <c r="G36" s="189"/>
      <c r="H36" s="189"/>
      <c r="I36" s="189"/>
      <c r="J36" s="189"/>
      <c r="K36" s="189"/>
      <c r="L36" s="248"/>
      <c r="M36" s="248"/>
      <c r="N36" s="249">
        <f t="shared" si="0"/>
        <v>0</v>
      </c>
      <c r="O36" s="250">
        <f t="shared" si="1"/>
        <v>0</v>
      </c>
      <c r="P36" s="251"/>
      <c r="Q36" s="190"/>
      <c r="R36" s="189"/>
      <c r="S36" s="189"/>
      <c r="T36" s="189"/>
      <c r="U36" s="189"/>
      <c r="V36" s="189"/>
      <c r="W36" s="248"/>
      <c r="X36" s="248"/>
      <c r="Y36" s="249">
        <f t="shared" si="2"/>
        <v>0</v>
      </c>
      <c r="Z36" s="252">
        <f t="shared" si="3"/>
        <v>0</v>
      </c>
    </row>
    <row r="37" spans="1:26" ht="15.75">
      <c r="A37" s="108">
        <v>31</v>
      </c>
      <c r="B37" s="109">
        <v>2.10503</v>
      </c>
      <c r="C37" s="110" t="s">
        <v>131</v>
      </c>
      <c r="D37" s="247">
        <v>1</v>
      </c>
      <c r="E37" s="248"/>
      <c r="F37" s="190"/>
      <c r="G37" s="189"/>
      <c r="H37" s="189"/>
      <c r="I37" s="189"/>
      <c r="J37" s="189"/>
      <c r="K37" s="189"/>
      <c r="L37" s="248"/>
      <c r="M37" s="248"/>
      <c r="N37" s="249">
        <f t="shared" si="0"/>
        <v>0</v>
      </c>
      <c r="O37" s="250">
        <f t="shared" si="1"/>
        <v>0</v>
      </c>
      <c r="P37" s="251"/>
      <c r="Q37" s="190"/>
      <c r="R37" s="189"/>
      <c r="S37" s="189"/>
      <c r="T37" s="189"/>
      <c r="U37" s="189"/>
      <c r="V37" s="189"/>
      <c r="W37" s="248"/>
      <c r="X37" s="248"/>
      <c r="Y37" s="249">
        <f t="shared" si="2"/>
        <v>0</v>
      </c>
      <c r="Z37" s="252">
        <f t="shared" si="3"/>
        <v>0</v>
      </c>
    </row>
    <row r="38" spans="1:26" ht="15.75">
      <c r="A38" s="108">
        <v>32</v>
      </c>
      <c r="B38" s="109">
        <v>2.10504</v>
      </c>
      <c r="C38" s="110" t="s">
        <v>132</v>
      </c>
      <c r="D38" s="247">
        <v>1</v>
      </c>
      <c r="E38" s="248"/>
      <c r="F38" s="190"/>
      <c r="G38" s="189"/>
      <c r="H38" s="189"/>
      <c r="I38" s="189"/>
      <c r="J38" s="189"/>
      <c r="K38" s="189"/>
      <c r="L38" s="248"/>
      <c r="M38" s="248"/>
      <c r="N38" s="249">
        <f t="shared" si="0"/>
        <v>0</v>
      </c>
      <c r="O38" s="250">
        <f t="shared" si="1"/>
        <v>0</v>
      </c>
      <c r="P38" s="251"/>
      <c r="Q38" s="190"/>
      <c r="R38" s="189"/>
      <c r="S38" s="189"/>
      <c r="T38" s="189"/>
      <c r="U38" s="189"/>
      <c r="V38" s="189"/>
      <c r="W38" s="248"/>
      <c r="X38" s="248"/>
      <c r="Y38" s="249">
        <f t="shared" si="2"/>
        <v>0</v>
      </c>
      <c r="Z38" s="252">
        <f t="shared" si="3"/>
        <v>0</v>
      </c>
    </row>
    <row r="39" spans="1:26" ht="15.75">
      <c r="A39" s="108">
        <v>33</v>
      </c>
      <c r="B39" s="109">
        <v>2.10505</v>
      </c>
      <c r="C39" s="110" t="s">
        <v>133</v>
      </c>
      <c r="D39" s="247">
        <v>1</v>
      </c>
      <c r="E39" s="248"/>
      <c r="F39" s="190"/>
      <c r="G39" s="189"/>
      <c r="H39" s="189"/>
      <c r="I39" s="189"/>
      <c r="J39" s="189"/>
      <c r="K39" s="189"/>
      <c r="L39" s="248"/>
      <c r="M39" s="248"/>
      <c r="N39" s="249">
        <f t="shared" si="0"/>
        <v>0</v>
      </c>
      <c r="O39" s="250">
        <f t="shared" si="1"/>
        <v>0</v>
      </c>
      <c r="P39" s="251"/>
      <c r="Q39" s="190"/>
      <c r="R39" s="189"/>
      <c r="S39" s="189"/>
      <c r="T39" s="189"/>
      <c r="U39" s="189"/>
      <c r="V39" s="189"/>
      <c r="W39" s="248"/>
      <c r="X39" s="248"/>
      <c r="Y39" s="249">
        <f t="shared" si="2"/>
        <v>0</v>
      </c>
      <c r="Z39" s="252">
        <f t="shared" si="3"/>
        <v>0</v>
      </c>
    </row>
    <row r="40" spans="1:26" ht="15.75">
      <c r="A40" s="108">
        <v>34</v>
      </c>
      <c r="B40" s="109">
        <v>2.10506</v>
      </c>
      <c r="C40" s="110" t="s">
        <v>134</v>
      </c>
      <c r="D40" s="247">
        <v>1</v>
      </c>
      <c r="E40" s="248"/>
      <c r="F40" s="190"/>
      <c r="G40" s="189"/>
      <c r="H40" s="189"/>
      <c r="I40" s="189"/>
      <c r="J40" s="189"/>
      <c r="K40" s="189"/>
      <c r="L40" s="248"/>
      <c r="M40" s="248"/>
      <c r="N40" s="249">
        <f t="shared" si="0"/>
        <v>0</v>
      </c>
      <c r="O40" s="250">
        <f t="shared" si="1"/>
        <v>0</v>
      </c>
      <c r="P40" s="251"/>
      <c r="Q40" s="190"/>
      <c r="R40" s="189"/>
      <c r="S40" s="189"/>
      <c r="T40" s="189"/>
      <c r="U40" s="189"/>
      <c r="V40" s="189"/>
      <c r="W40" s="248"/>
      <c r="X40" s="248"/>
      <c r="Y40" s="249">
        <f t="shared" si="2"/>
        <v>0</v>
      </c>
      <c r="Z40" s="252">
        <f t="shared" si="3"/>
        <v>0</v>
      </c>
    </row>
    <row r="41" spans="1:26" ht="15.75">
      <c r="A41" s="108">
        <v>35</v>
      </c>
      <c r="B41" s="109">
        <v>2.10507</v>
      </c>
      <c r="C41" s="110" t="s">
        <v>135</v>
      </c>
      <c r="D41" s="247">
        <v>1</v>
      </c>
      <c r="E41" s="248"/>
      <c r="F41" s="190"/>
      <c r="G41" s="189"/>
      <c r="H41" s="189"/>
      <c r="I41" s="189"/>
      <c r="J41" s="189"/>
      <c r="K41" s="189"/>
      <c r="L41" s="248"/>
      <c r="M41" s="248"/>
      <c r="N41" s="249">
        <f t="shared" si="0"/>
        <v>0</v>
      </c>
      <c r="O41" s="250">
        <f t="shared" si="1"/>
        <v>0</v>
      </c>
      <c r="P41" s="251"/>
      <c r="Q41" s="190"/>
      <c r="R41" s="189"/>
      <c r="S41" s="189"/>
      <c r="T41" s="189"/>
      <c r="U41" s="189"/>
      <c r="V41" s="189"/>
      <c r="W41" s="248"/>
      <c r="X41" s="248"/>
      <c r="Y41" s="249">
        <f t="shared" si="2"/>
        <v>0</v>
      </c>
      <c r="Z41" s="252">
        <f t="shared" si="3"/>
        <v>0</v>
      </c>
    </row>
    <row r="42" spans="1:26" ht="25.5">
      <c r="A42" s="108">
        <v>36</v>
      </c>
      <c r="B42" s="109" t="s">
        <v>136</v>
      </c>
      <c r="C42" s="110" t="s">
        <v>137</v>
      </c>
      <c r="D42" s="247">
        <v>1</v>
      </c>
      <c r="E42" s="248"/>
      <c r="F42" s="191"/>
      <c r="G42" s="189"/>
      <c r="H42" s="189"/>
      <c r="I42" s="189"/>
      <c r="J42" s="189"/>
      <c r="K42" s="189"/>
      <c r="L42" s="248"/>
      <c r="M42" s="248"/>
      <c r="N42" s="249">
        <f t="shared" si="0"/>
        <v>0</v>
      </c>
      <c r="O42" s="250">
        <f t="shared" si="1"/>
        <v>0</v>
      </c>
      <c r="P42" s="251"/>
      <c r="Q42" s="191"/>
      <c r="R42" s="189"/>
      <c r="S42" s="189"/>
      <c r="T42" s="189"/>
      <c r="U42" s="189"/>
      <c r="V42" s="189"/>
      <c r="W42" s="248"/>
      <c r="X42" s="248"/>
      <c r="Y42" s="249">
        <f t="shared" si="2"/>
        <v>0</v>
      </c>
      <c r="Z42" s="252">
        <f t="shared" si="3"/>
        <v>0</v>
      </c>
    </row>
    <row r="43" spans="1:26" ht="15.75">
      <c r="A43" s="108">
        <v>37</v>
      </c>
      <c r="B43" s="109">
        <v>2.2604</v>
      </c>
      <c r="C43" s="110" t="s">
        <v>138</v>
      </c>
      <c r="D43" s="247">
        <v>1</v>
      </c>
      <c r="E43" s="248"/>
      <c r="F43" s="190"/>
      <c r="G43" s="189"/>
      <c r="H43" s="189"/>
      <c r="I43" s="189"/>
      <c r="J43" s="189"/>
      <c r="K43" s="189"/>
      <c r="L43" s="248"/>
      <c r="M43" s="248"/>
      <c r="N43" s="249">
        <f t="shared" si="0"/>
        <v>0</v>
      </c>
      <c r="O43" s="250">
        <f t="shared" si="1"/>
        <v>0</v>
      </c>
      <c r="P43" s="251"/>
      <c r="Q43" s="190"/>
      <c r="R43" s="189"/>
      <c r="S43" s="189"/>
      <c r="T43" s="189"/>
      <c r="U43" s="189"/>
      <c r="V43" s="189"/>
      <c r="W43" s="248"/>
      <c r="X43" s="248"/>
      <c r="Y43" s="249">
        <f t="shared" si="2"/>
        <v>0</v>
      </c>
      <c r="Z43" s="252">
        <f t="shared" si="3"/>
        <v>0</v>
      </c>
    </row>
    <row r="44" spans="1:26" ht="15.75">
      <c r="A44" s="108">
        <v>38</v>
      </c>
      <c r="B44" s="109">
        <v>2.2612</v>
      </c>
      <c r="C44" s="110" t="s">
        <v>139</v>
      </c>
      <c r="D44" s="247">
        <v>1</v>
      </c>
      <c r="E44" s="248"/>
      <c r="F44" s="190"/>
      <c r="G44" s="189"/>
      <c r="H44" s="189"/>
      <c r="I44" s="189"/>
      <c r="J44" s="189"/>
      <c r="K44" s="189"/>
      <c r="L44" s="248"/>
      <c r="M44" s="248"/>
      <c r="N44" s="249">
        <f t="shared" si="0"/>
        <v>0</v>
      </c>
      <c r="O44" s="250">
        <f t="shared" si="1"/>
        <v>0</v>
      </c>
      <c r="P44" s="251"/>
      <c r="Q44" s="190"/>
      <c r="R44" s="189"/>
      <c r="S44" s="189"/>
      <c r="T44" s="189"/>
      <c r="U44" s="189"/>
      <c r="V44" s="189"/>
      <c r="W44" s="248"/>
      <c r="X44" s="248"/>
      <c r="Y44" s="249">
        <f t="shared" si="2"/>
        <v>0</v>
      </c>
      <c r="Z44" s="252">
        <f t="shared" si="3"/>
        <v>0</v>
      </c>
    </row>
    <row r="45" spans="1:26" ht="15.75">
      <c r="A45" s="108">
        <v>39</v>
      </c>
      <c r="B45" s="109">
        <v>2.2622</v>
      </c>
      <c r="C45" s="110" t="s">
        <v>140</v>
      </c>
      <c r="D45" s="247">
        <v>1</v>
      </c>
      <c r="E45" s="248"/>
      <c r="F45" s="190"/>
      <c r="G45" s="189"/>
      <c r="H45" s="189"/>
      <c r="I45" s="189"/>
      <c r="J45" s="189"/>
      <c r="K45" s="189"/>
      <c r="L45" s="248"/>
      <c r="M45" s="248"/>
      <c r="N45" s="249">
        <f t="shared" si="0"/>
        <v>0</v>
      </c>
      <c r="O45" s="250">
        <f t="shared" si="1"/>
        <v>0</v>
      </c>
      <c r="P45" s="251"/>
      <c r="Q45" s="190"/>
      <c r="R45" s="189"/>
      <c r="S45" s="189"/>
      <c r="T45" s="189"/>
      <c r="U45" s="189"/>
      <c r="V45" s="189"/>
      <c r="W45" s="248"/>
      <c r="X45" s="248"/>
      <c r="Y45" s="249">
        <f t="shared" si="2"/>
        <v>0</v>
      </c>
      <c r="Z45" s="252">
        <f t="shared" si="3"/>
        <v>0</v>
      </c>
    </row>
    <row r="46" spans="1:26" ht="15.75">
      <c r="A46" s="108">
        <v>40</v>
      </c>
      <c r="B46" s="109">
        <v>2.2623</v>
      </c>
      <c r="C46" s="110" t="s">
        <v>141</v>
      </c>
      <c r="D46" s="247">
        <v>1</v>
      </c>
      <c r="E46" s="248"/>
      <c r="F46" s="190"/>
      <c r="G46" s="189"/>
      <c r="H46" s="189"/>
      <c r="I46" s="189"/>
      <c r="J46" s="189"/>
      <c r="K46" s="189"/>
      <c r="L46" s="248"/>
      <c r="M46" s="248"/>
      <c r="N46" s="249">
        <f t="shared" si="0"/>
        <v>0</v>
      </c>
      <c r="O46" s="250">
        <f t="shared" si="1"/>
        <v>0</v>
      </c>
      <c r="P46" s="251"/>
      <c r="Q46" s="190"/>
      <c r="R46" s="189"/>
      <c r="S46" s="189"/>
      <c r="T46" s="189"/>
      <c r="U46" s="189"/>
      <c r="V46" s="189"/>
      <c r="W46" s="248"/>
      <c r="X46" s="248"/>
      <c r="Y46" s="249">
        <f t="shared" si="2"/>
        <v>0</v>
      </c>
      <c r="Z46" s="252">
        <f t="shared" si="3"/>
        <v>0</v>
      </c>
    </row>
    <row r="47" spans="1:26" ht="15.75">
      <c r="A47" s="108">
        <v>41</v>
      </c>
      <c r="B47" s="109" t="s">
        <v>142</v>
      </c>
      <c r="C47" s="110" t="s">
        <v>143</v>
      </c>
      <c r="D47" s="247">
        <v>2</v>
      </c>
      <c r="E47" s="248"/>
      <c r="F47" s="190"/>
      <c r="G47" s="189"/>
      <c r="H47" s="189"/>
      <c r="I47" s="189"/>
      <c r="J47" s="189"/>
      <c r="K47" s="189"/>
      <c r="L47" s="248"/>
      <c r="M47" s="248"/>
      <c r="N47" s="249">
        <f t="shared" si="0"/>
        <v>0</v>
      </c>
      <c r="O47" s="250">
        <f>IF(N47&gt;=4,8+IF(N47&lt;13,(N47-4)*1,8*1),0)</f>
        <v>0</v>
      </c>
      <c r="P47" s="251"/>
      <c r="Q47" s="190"/>
      <c r="R47" s="189"/>
      <c r="S47" s="189"/>
      <c r="T47" s="189"/>
      <c r="U47" s="189"/>
      <c r="V47" s="189"/>
      <c r="W47" s="248"/>
      <c r="X47" s="248"/>
      <c r="Y47" s="249">
        <f t="shared" si="2"/>
        <v>0</v>
      </c>
      <c r="Z47" s="252">
        <f t="shared" si="3"/>
        <v>0</v>
      </c>
    </row>
    <row r="48" spans="1:26" ht="15.75">
      <c r="A48" s="108">
        <v>42</v>
      </c>
      <c r="B48" s="109">
        <v>2.2502</v>
      </c>
      <c r="C48" s="110" t="s">
        <v>144</v>
      </c>
      <c r="D48" s="247">
        <v>2</v>
      </c>
      <c r="E48" s="248"/>
      <c r="F48" s="190"/>
      <c r="G48" s="189"/>
      <c r="H48" s="189"/>
      <c r="I48" s="189"/>
      <c r="J48" s="189"/>
      <c r="K48" s="189"/>
      <c r="L48" s="248"/>
      <c r="M48" s="248"/>
      <c r="N48" s="249">
        <f t="shared" si="0"/>
        <v>0</v>
      </c>
      <c r="O48" s="250">
        <f aca="true" t="shared" si="4" ref="O48:O75">IF(N48&gt;=4,8+IF(N48&lt;13,(N48-4)*1,8*1),0)</f>
        <v>0</v>
      </c>
      <c r="P48" s="251"/>
      <c r="Q48" s="190"/>
      <c r="R48" s="189"/>
      <c r="S48" s="189"/>
      <c r="T48" s="189"/>
      <c r="U48" s="189"/>
      <c r="V48" s="189"/>
      <c r="W48" s="248"/>
      <c r="X48" s="248"/>
      <c r="Y48" s="249">
        <f t="shared" si="2"/>
        <v>0</v>
      </c>
      <c r="Z48" s="252">
        <f t="shared" si="3"/>
        <v>0</v>
      </c>
    </row>
    <row r="49" spans="1:26" ht="15.75">
      <c r="A49" s="108">
        <v>43</v>
      </c>
      <c r="B49" s="109">
        <v>2.2507</v>
      </c>
      <c r="C49" s="110" t="s">
        <v>145</v>
      </c>
      <c r="D49" s="247">
        <v>2</v>
      </c>
      <c r="E49" s="248"/>
      <c r="F49" s="190"/>
      <c r="G49" s="189"/>
      <c r="H49" s="189"/>
      <c r="I49" s="189"/>
      <c r="J49" s="189"/>
      <c r="K49" s="189"/>
      <c r="L49" s="248"/>
      <c r="M49" s="248"/>
      <c r="N49" s="249">
        <f t="shared" si="0"/>
        <v>0</v>
      </c>
      <c r="O49" s="250">
        <f t="shared" si="4"/>
        <v>0</v>
      </c>
      <c r="P49" s="251"/>
      <c r="Q49" s="190"/>
      <c r="R49" s="189"/>
      <c r="S49" s="189"/>
      <c r="T49" s="189"/>
      <c r="U49" s="189"/>
      <c r="V49" s="189"/>
      <c r="W49" s="248"/>
      <c r="X49" s="248"/>
      <c r="Y49" s="249">
        <f t="shared" si="2"/>
        <v>0</v>
      </c>
      <c r="Z49" s="252">
        <f t="shared" si="3"/>
        <v>0</v>
      </c>
    </row>
    <row r="50" spans="1:26" ht="15.75">
      <c r="A50" s="108">
        <v>44</v>
      </c>
      <c r="B50" s="109">
        <v>2.2509</v>
      </c>
      <c r="C50" s="110" t="s">
        <v>146</v>
      </c>
      <c r="D50" s="247">
        <v>2</v>
      </c>
      <c r="E50" s="248"/>
      <c r="F50" s="190"/>
      <c r="G50" s="189"/>
      <c r="H50" s="189"/>
      <c r="I50" s="189"/>
      <c r="J50" s="189"/>
      <c r="K50" s="189"/>
      <c r="L50" s="248"/>
      <c r="M50" s="248"/>
      <c r="N50" s="249">
        <f t="shared" si="0"/>
        <v>0</v>
      </c>
      <c r="O50" s="250">
        <f t="shared" si="4"/>
        <v>0</v>
      </c>
      <c r="P50" s="251"/>
      <c r="Q50" s="190"/>
      <c r="R50" s="189"/>
      <c r="S50" s="189"/>
      <c r="T50" s="189"/>
      <c r="U50" s="189"/>
      <c r="V50" s="189"/>
      <c r="W50" s="248"/>
      <c r="X50" s="248"/>
      <c r="Y50" s="249">
        <f t="shared" si="2"/>
        <v>0</v>
      </c>
      <c r="Z50" s="252">
        <f t="shared" si="3"/>
        <v>0</v>
      </c>
    </row>
    <row r="51" spans="1:26" ht="15.75">
      <c r="A51" s="108">
        <v>45</v>
      </c>
      <c r="B51" s="109" t="s">
        <v>147</v>
      </c>
      <c r="C51" s="110" t="s">
        <v>148</v>
      </c>
      <c r="D51" s="247">
        <v>2</v>
      </c>
      <c r="E51" s="248"/>
      <c r="F51" s="190"/>
      <c r="G51" s="189"/>
      <c r="H51" s="189"/>
      <c r="I51" s="189"/>
      <c r="J51" s="189"/>
      <c r="K51" s="189"/>
      <c r="L51" s="248"/>
      <c r="M51" s="248"/>
      <c r="N51" s="249">
        <f t="shared" si="0"/>
        <v>0</v>
      </c>
      <c r="O51" s="250">
        <f t="shared" si="4"/>
        <v>0</v>
      </c>
      <c r="P51" s="251"/>
      <c r="Q51" s="190"/>
      <c r="R51" s="189"/>
      <c r="S51" s="189"/>
      <c r="T51" s="189"/>
      <c r="U51" s="189"/>
      <c r="V51" s="189"/>
      <c r="W51" s="248"/>
      <c r="X51" s="248"/>
      <c r="Y51" s="249">
        <f t="shared" si="2"/>
        <v>0</v>
      </c>
      <c r="Z51" s="252">
        <f t="shared" si="3"/>
        <v>0</v>
      </c>
    </row>
    <row r="52" spans="1:26" ht="15.75">
      <c r="A52" s="108">
        <v>46</v>
      </c>
      <c r="B52" s="109">
        <v>2.2514</v>
      </c>
      <c r="C52" s="110" t="s">
        <v>149</v>
      </c>
      <c r="D52" s="247">
        <v>2</v>
      </c>
      <c r="E52" s="248"/>
      <c r="F52" s="190"/>
      <c r="G52" s="189"/>
      <c r="H52" s="189"/>
      <c r="I52" s="189"/>
      <c r="J52" s="189"/>
      <c r="K52" s="189"/>
      <c r="L52" s="248"/>
      <c r="M52" s="248"/>
      <c r="N52" s="249">
        <f t="shared" si="0"/>
        <v>0</v>
      </c>
      <c r="O52" s="250">
        <f t="shared" si="4"/>
        <v>0</v>
      </c>
      <c r="P52" s="251"/>
      <c r="Q52" s="190"/>
      <c r="R52" s="189"/>
      <c r="S52" s="189"/>
      <c r="T52" s="189"/>
      <c r="U52" s="189"/>
      <c r="V52" s="189"/>
      <c r="W52" s="248"/>
      <c r="X52" s="248"/>
      <c r="Y52" s="249">
        <f t="shared" si="2"/>
        <v>0</v>
      </c>
      <c r="Z52" s="252">
        <f t="shared" si="3"/>
        <v>0</v>
      </c>
    </row>
    <row r="53" spans="1:26" ht="15.75">
      <c r="A53" s="108">
        <v>47</v>
      </c>
      <c r="B53" s="109">
        <v>2.2521</v>
      </c>
      <c r="C53" s="110" t="s">
        <v>150</v>
      </c>
      <c r="D53" s="247">
        <v>2</v>
      </c>
      <c r="E53" s="248"/>
      <c r="F53" s="190"/>
      <c r="G53" s="189"/>
      <c r="H53" s="189"/>
      <c r="I53" s="189"/>
      <c r="J53" s="189"/>
      <c r="K53" s="189"/>
      <c r="L53" s="248"/>
      <c r="M53" s="248"/>
      <c r="N53" s="249">
        <f t="shared" si="0"/>
        <v>0</v>
      </c>
      <c r="O53" s="250">
        <f t="shared" si="4"/>
        <v>0</v>
      </c>
      <c r="P53" s="251"/>
      <c r="Q53" s="190"/>
      <c r="R53" s="189"/>
      <c r="S53" s="189"/>
      <c r="T53" s="189"/>
      <c r="U53" s="189"/>
      <c r="V53" s="189"/>
      <c r="W53" s="248"/>
      <c r="X53" s="248"/>
      <c r="Y53" s="249">
        <f t="shared" si="2"/>
        <v>0</v>
      </c>
      <c r="Z53" s="252">
        <f t="shared" si="3"/>
        <v>0</v>
      </c>
    </row>
    <row r="54" spans="1:26" ht="15.75">
      <c r="A54" s="108">
        <v>48</v>
      </c>
      <c r="B54" s="109">
        <v>2.2522</v>
      </c>
      <c r="C54" s="110" t="s">
        <v>151</v>
      </c>
      <c r="D54" s="247">
        <v>2</v>
      </c>
      <c r="E54" s="248"/>
      <c r="F54" s="190"/>
      <c r="G54" s="189"/>
      <c r="H54" s="189"/>
      <c r="I54" s="189"/>
      <c r="J54" s="189"/>
      <c r="K54" s="189"/>
      <c r="L54" s="248"/>
      <c r="M54" s="248"/>
      <c r="N54" s="249">
        <f t="shared" si="0"/>
        <v>0</v>
      </c>
      <c r="O54" s="250">
        <f t="shared" si="4"/>
        <v>0</v>
      </c>
      <c r="P54" s="251"/>
      <c r="Q54" s="190"/>
      <c r="R54" s="189"/>
      <c r="S54" s="189"/>
      <c r="T54" s="189"/>
      <c r="U54" s="189"/>
      <c r="V54" s="189"/>
      <c r="W54" s="248"/>
      <c r="X54" s="248"/>
      <c r="Y54" s="249">
        <f t="shared" si="2"/>
        <v>0</v>
      </c>
      <c r="Z54" s="252">
        <f t="shared" si="3"/>
        <v>0</v>
      </c>
    </row>
    <row r="55" spans="1:26" ht="15.75">
      <c r="A55" s="108">
        <v>49</v>
      </c>
      <c r="B55" s="109">
        <v>2.2523</v>
      </c>
      <c r="C55" s="110" t="s">
        <v>152</v>
      </c>
      <c r="D55" s="247">
        <v>2</v>
      </c>
      <c r="E55" s="248"/>
      <c r="F55" s="190"/>
      <c r="G55" s="189"/>
      <c r="H55" s="189"/>
      <c r="I55" s="189"/>
      <c r="J55" s="189"/>
      <c r="K55" s="189"/>
      <c r="L55" s="248"/>
      <c r="M55" s="248"/>
      <c r="N55" s="249">
        <f t="shared" si="0"/>
        <v>0</v>
      </c>
      <c r="O55" s="250">
        <f t="shared" si="4"/>
        <v>0</v>
      </c>
      <c r="P55" s="251"/>
      <c r="Q55" s="190"/>
      <c r="R55" s="189"/>
      <c r="S55" s="189"/>
      <c r="T55" s="189"/>
      <c r="U55" s="189"/>
      <c r="V55" s="189"/>
      <c r="W55" s="248"/>
      <c r="X55" s="248"/>
      <c r="Y55" s="249">
        <f t="shared" si="2"/>
        <v>0</v>
      </c>
      <c r="Z55" s="252">
        <f t="shared" si="3"/>
        <v>0</v>
      </c>
    </row>
    <row r="56" spans="1:26" ht="15.75">
      <c r="A56" s="108">
        <v>50</v>
      </c>
      <c r="B56" s="109">
        <v>2.2525</v>
      </c>
      <c r="C56" s="110" t="s">
        <v>153</v>
      </c>
      <c r="D56" s="247">
        <v>2</v>
      </c>
      <c r="E56" s="248"/>
      <c r="F56" s="190"/>
      <c r="G56" s="189"/>
      <c r="H56" s="189"/>
      <c r="I56" s="189"/>
      <c r="J56" s="189"/>
      <c r="K56" s="189"/>
      <c r="L56" s="248"/>
      <c r="M56" s="248"/>
      <c r="N56" s="249">
        <f t="shared" si="0"/>
        <v>0</v>
      </c>
      <c r="O56" s="250">
        <f t="shared" si="4"/>
        <v>0</v>
      </c>
      <c r="P56" s="251"/>
      <c r="Q56" s="190"/>
      <c r="R56" s="189"/>
      <c r="S56" s="189"/>
      <c r="T56" s="189"/>
      <c r="U56" s="189"/>
      <c r="V56" s="189"/>
      <c r="W56" s="248"/>
      <c r="X56" s="248"/>
      <c r="Y56" s="249">
        <f t="shared" si="2"/>
        <v>0</v>
      </c>
      <c r="Z56" s="252">
        <f t="shared" si="3"/>
        <v>0</v>
      </c>
    </row>
    <row r="57" spans="1:26" ht="15.75">
      <c r="A57" s="108">
        <v>51</v>
      </c>
      <c r="B57" s="109">
        <v>2.327091</v>
      </c>
      <c r="C57" s="110" t="s">
        <v>154</v>
      </c>
      <c r="D57" s="247">
        <v>2</v>
      </c>
      <c r="E57" s="248"/>
      <c r="F57" s="190"/>
      <c r="G57" s="193"/>
      <c r="H57" s="193"/>
      <c r="I57" s="193"/>
      <c r="J57" s="193"/>
      <c r="K57" s="193"/>
      <c r="L57" s="248"/>
      <c r="M57" s="248"/>
      <c r="N57" s="249">
        <f t="shared" si="0"/>
        <v>0</v>
      </c>
      <c r="O57" s="250">
        <f t="shared" si="4"/>
        <v>0</v>
      </c>
      <c r="P57" s="251"/>
      <c r="Q57" s="190"/>
      <c r="R57" s="193"/>
      <c r="S57" s="193"/>
      <c r="T57" s="193"/>
      <c r="U57" s="193"/>
      <c r="V57" s="193"/>
      <c r="W57" s="248"/>
      <c r="X57" s="248"/>
      <c r="Y57" s="249">
        <f t="shared" si="2"/>
        <v>0</v>
      </c>
      <c r="Z57" s="252">
        <f t="shared" si="3"/>
        <v>0</v>
      </c>
    </row>
    <row r="58" spans="1:26" ht="15.75">
      <c r="A58" s="108">
        <v>52</v>
      </c>
      <c r="B58" s="109">
        <v>2.327092</v>
      </c>
      <c r="C58" s="110" t="s">
        <v>155</v>
      </c>
      <c r="D58" s="247">
        <v>2</v>
      </c>
      <c r="E58" s="248"/>
      <c r="F58" s="190"/>
      <c r="G58" s="189"/>
      <c r="H58" s="189"/>
      <c r="I58" s="189"/>
      <c r="J58" s="189"/>
      <c r="K58" s="189"/>
      <c r="L58" s="248"/>
      <c r="M58" s="248"/>
      <c r="N58" s="249">
        <f t="shared" si="0"/>
        <v>0</v>
      </c>
      <c r="O58" s="250">
        <f t="shared" si="4"/>
        <v>0</v>
      </c>
      <c r="P58" s="251"/>
      <c r="Q58" s="190"/>
      <c r="R58" s="189"/>
      <c r="S58" s="189"/>
      <c r="T58" s="189"/>
      <c r="U58" s="189"/>
      <c r="V58" s="189"/>
      <c r="W58" s="248"/>
      <c r="X58" s="248"/>
      <c r="Y58" s="249">
        <f t="shared" si="2"/>
        <v>0</v>
      </c>
      <c r="Z58" s="252">
        <f t="shared" si="3"/>
        <v>0</v>
      </c>
    </row>
    <row r="59" spans="1:26" ht="15.75">
      <c r="A59" s="108">
        <v>53</v>
      </c>
      <c r="B59" s="109">
        <v>2.327093</v>
      </c>
      <c r="C59" s="110" t="s">
        <v>156</v>
      </c>
      <c r="D59" s="247">
        <v>2</v>
      </c>
      <c r="E59" s="248"/>
      <c r="F59" s="190"/>
      <c r="G59" s="189"/>
      <c r="H59" s="189"/>
      <c r="I59" s="189"/>
      <c r="J59" s="189"/>
      <c r="K59" s="189"/>
      <c r="L59" s="248"/>
      <c r="M59" s="248"/>
      <c r="N59" s="249">
        <f t="shared" si="0"/>
        <v>0</v>
      </c>
      <c r="O59" s="250">
        <f t="shared" si="4"/>
        <v>0</v>
      </c>
      <c r="P59" s="251"/>
      <c r="Q59" s="190"/>
      <c r="R59" s="189"/>
      <c r="S59" s="189"/>
      <c r="T59" s="189"/>
      <c r="U59" s="189"/>
      <c r="V59" s="189"/>
      <c r="W59" s="248"/>
      <c r="X59" s="248"/>
      <c r="Y59" s="249">
        <f t="shared" si="2"/>
        <v>0</v>
      </c>
      <c r="Z59" s="252">
        <f t="shared" si="3"/>
        <v>0</v>
      </c>
    </row>
    <row r="60" spans="1:26" ht="15.75">
      <c r="A60" s="108">
        <v>54</v>
      </c>
      <c r="B60" s="109">
        <v>2.3271</v>
      </c>
      <c r="C60" s="110" t="s">
        <v>157</v>
      </c>
      <c r="D60" s="247">
        <v>2</v>
      </c>
      <c r="E60" s="248"/>
      <c r="F60" s="190"/>
      <c r="G60" s="189"/>
      <c r="H60" s="189"/>
      <c r="I60" s="189"/>
      <c r="J60" s="189"/>
      <c r="K60" s="189"/>
      <c r="L60" s="248"/>
      <c r="M60" s="248"/>
      <c r="N60" s="249">
        <f t="shared" si="0"/>
        <v>0</v>
      </c>
      <c r="O60" s="250">
        <f t="shared" si="4"/>
        <v>0</v>
      </c>
      <c r="P60" s="251"/>
      <c r="Q60" s="190"/>
      <c r="R60" s="189"/>
      <c r="S60" s="189"/>
      <c r="T60" s="189"/>
      <c r="U60" s="189"/>
      <c r="V60" s="189"/>
      <c r="W60" s="248"/>
      <c r="X60" s="248"/>
      <c r="Y60" s="249">
        <f t="shared" si="2"/>
        <v>0</v>
      </c>
      <c r="Z60" s="252">
        <f t="shared" si="3"/>
        <v>0</v>
      </c>
    </row>
    <row r="61" spans="1:26" ht="15.75">
      <c r="A61" s="108">
        <v>55</v>
      </c>
      <c r="B61" s="109" t="s">
        <v>158</v>
      </c>
      <c r="C61" s="110" t="s">
        <v>159</v>
      </c>
      <c r="D61" s="247">
        <v>2</v>
      </c>
      <c r="E61" s="248"/>
      <c r="F61" s="190"/>
      <c r="G61" s="189"/>
      <c r="H61" s="189"/>
      <c r="I61" s="189"/>
      <c r="J61" s="189"/>
      <c r="K61" s="189"/>
      <c r="L61" s="248"/>
      <c r="M61" s="248"/>
      <c r="N61" s="249">
        <f t="shared" si="0"/>
        <v>0</v>
      </c>
      <c r="O61" s="250">
        <f t="shared" si="4"/>
        <v>0</v>
      </c>
      <c r="P61" s="251"/>
      <c r="Q61" s="190"/>
      <c r="R61" s="189"/>
      <c r="S61" s="189"/>
      <c r="T61" s="189"/>
      <c r="U61" s="189"/>
      <c r="V61" s="189"/>
      <c r="W61" s="248"/>
      <c r="X61" s="248"/>
      <c r="Y61" s="249">
        <f t="shared" si="2"/>
        <v>0</v>
      </c>
      <c r="Z61" s="252">
        <f t="shared" si="3"/>
        <v>0</v>
      </c>
    </row>
    <row r="62" spans="1:26" ht="15.75">
      <c r="A62" s="108">
        <v>56</v>
      </c>
      <c r="B62" s="109" t="s">
        <v>160</v>
      </c>
      <c r="C62" s="110" t="s">
        <v>161</v>
      </c>
      <c r="D62" s="247">
        <v>2</v>
      </c>
      <c r="E62" s="248"/>
      <c r="F62" s="190"/>
      <c r="G62" s="189"/>
      <c r="H62" s="189"/>
      <c r="I62" s="189"/>
      <c r="J62" s="189"/>
      <c r="K62" s="189"/>
      <c r="L62" s="248"/>
      <c r="M62" s="248"/>
      <c r="N62" s="249">
        <f t="shared" si="0"/>
        <v>0</v>
      </c>
      <c r="O62" s="250">
        <f t="shared" si="4"/>
        <v>0</v>
      </c>
      <c r="P62" s="251"/>
      <c r="Q62" s="190"/>
      <c r="R62" s="189"/>
      <c r="S62" s="189"/>
      <c r="T62" s="189"/>
      <c r="U62" s="189"/>
      <c r="V62" s="189"/>
      <c r="W62" s="248"/>
      <c r="X62" s="248"/>
      <c r="Y62" s="249">
        <f t="shared" si="2"/>
        <v>0</v>
      </c>
      <c r="Z62" s="252">
        <f t="shared" si="3"/>
        <v>0</v>
      </c>
    </row>
    <row r="63" spans="1:26" ht="15.75">
      <c r="A63" s="108">
        <v>57</v>
      </c>
      <c r="B63" s="109">
        <v>2.40013</v>
      </c>
      <c r="C63" s="110" t="s">
        <v>162</v>
      </c>
      <c r="D63" s="247">
        <v>2</v>
      </c>
      <c r="E63" s="248"/>
      <c r="F63" s="190"/>
      <c r="G63" s="189"/>
      <c r="H63" s="189"/>
      <c r="I63" s="189"/>
      <c r="J63" s="189"/>
      <c r="K63" s="189"/>
      <c r="L63" s="248"/>
      <c r="M63" s="248"/>
      <c r="N63" s="249">
        <f t="shared" si="0"/>
        <v>0</v>
      </c>
      <c r="O63" s="250">
        <f t="shared" si="4"/>
        <v>0</v>
      </c>
      <c r="P63" s="251"/>
      <c r="Q63" s="190"/>
      <c r="R63" s="189"/>
      <c r="S63" s="189"/>
      <c r="T63" s="189"/>
      <c r="U63" s="189"/>
      <c r="V63" s="189"/>
      <c r="W63" s="248"/>
      <c r="X63" s="248"/>
      <c r="Y63" s="249">
        <f t="shared" si="2"/>
        <v>0</v>
      </c>
      <c r="Z63" s="252">
        <f t="shared" si="3"/>
        <v>0</v>
      </c>
    </row>
    <row r="64" spans="1:26" ht="15.75">
      <c r="A64" s="108">
        <v>58</v>
      </c>
      <c r="B64" s="109">
        <v>2.40203</v>
      </c>
      <c r="C64" s="110" t="s">
        <v>163</v>
      </c>
      <c r="D64" s="247">
        <v>2</v>
      </c>
      <c r="E64" s="248"/>
      <c r="F64" s="190"/>
      <c r="G64" s="189"/>
      <c r="H64" s="189"/>
      <c r="I64" s="189"/>
      <c r="J64" s="189"/>
      <c r="K64" s="189"/>
      <c r="L64" s="248"/>
      <c r="M64" s="248"/>
      <c r="N64" s="249">
        <f t="shared" si="0"/>
        <v>0</v>
      </c>
      <c r="O64" s="250">
        <f t="shared" si="4"/>
        <v>0</v>
      </c>
      <c r="P64" s="251"/>
      <c r="Q64" s="190"/>
      <c r="R64" s="189"/>
      <c r="S64" s="189"/>
      <c r="T64" s="189"/>
      <c r="U64" s="189"/>
      <c r="V64" s="189"/>
      <c r="W64" s="248"/>
      <c r="X64" s="248"/>
      <c r="Y64" s="249">
        <f t="shared" si="2"/>
        <v>0</v>
      </c>
      <c r="Z64" s="252">
        <f t="shared" si="3"/>
        <v>0</v>
      </c>
    </row>
    <row r="65" spans="1:26" ht="15.75">
      <c r="A65" s="108">
        <v>59</v>
      </c>
      <c r="B65" s="109">
        <v>2.430011</v>
      </c>
      <c r="C65" s="110" t="s">
        <v>164</v>
      </c>
      <c r="D65" s="247">
        <v>2</v>
      </c>
      <c r="E65" s="248"/>
      <c r="F65" s="190"/>
      <c r="G65" s="189"/>
      <c r="H65" s="189"/>
      <c r="I65" s="189"/>
      <c r="J65" s="189"/>
      <c r="K65" s="189"/>
      <c r="L65" s="248"/>
      <c r="M65" s="248"/>
      <c r="N65" s="249">
        <f t="shared" si="0"/>
        <v>0</v>
      </c>
      <c r="O65" s="250">
        <f t="shared" si="4"/>
        <v>0</v>
      </c>
      <c r="P65" s="251"/>
      <c r="Q65" s="190"/>
      <c r="R65" s="189"/>
      <c r="S65" s="189"/>
      <c r="T65" s="189"/>
      <c r="U65" s="189"/>
      <c r="V65" s="189"/>
      <c r="W65" s="248"/>
      <c r="X65" s="248"/>
      <c r="Y65" s="249">
        <f t="shared" si="2"/>
        <v>0</v>
      </c>
      <c r="Z65" s="252">
        <f t="shared" si="3"/>
        <v>0</v>
      </c>
    </row>
    <row r="66" spans="1:26" ht="15.75">
      <c r="A66" s="108">
        <v>60</v>
      </c>
      <c r="B66" s="109">
        <v>2.430012</v>
      </c>
      <c r="C66" s="110" t="s">
        <v>165</v>
      </c>
      <c r="D66" s="247">
        <v>2</v>
      </c>
      <c r="E66" s="248"/>
      <c r="F66" s="190"/>
      <c r="G66" s="189"/>
      <c r="H66" s="189"/>
      <c r="I66" s="189"/>
      <c r="J66" s="189"/>
      <c r="K66" s="189"/>
      <c r="L66" s="248"/>
      <c r="M66" s="248"/>
      <c r="N66" s="249">
        <f t="shared" si="0"/>
        <v>0</v>
      </c>
      <c r="O66" s="250">
        <f t="shared" si="4"/>
        <v>0</v>
      </c>
      <c r="P66" s="251"/>
      <c r="Q66" s="190"/>
      <c r="R66" s="189"/>
      <c r="S66" s="189"/>
      <c r="T66" s="189"/>
      <c r="U66" s="189"/>
      <c r="V66" s="189"/>
      <c r="W66" s="248"/>
      <c r="X66" s="248"/>
      <c r="Y66" s="249">
        <f t="shared" si="2"/>
        <v>0</v>
      </c>
      <c r="Z66" s="252">
        <f t="shared" si="3"/>
        <v>0</v>
      </c>
    </row>
    <row r="67" spans="1:26" ht="15.75">
      <c r="A67" s="108">
        <v>61</v>
      </c>
      <c r="B67" s="109" t="s">
        <v>166</v>
      </c>
      <c r="C67" s="110" t="s">
        <v>167</v>
      </c>
      <c r="D67" s="247">
        <v>2</v>
      </c>
      <c r="E67" s="248"/>
      <c r="F67" s="190"/>
      <c r="G67" s="189"/>
      <c r="H67" s="189"/>
      <c r="I67" s="189"/>
      <c r="J67" s="189"/>
      <c r="K67" s="189"/>
      <c r="L67" s="248"/>
      <c r="M67" s="248"/>
      <c r="N67" s="249">
        <f t="shared" si="0"/>
        <v>0</v>
      </c>
      <c r="O67" s="250">
        <f t="shared" si="4"/>
        <v>0</v>
      </c>
      <c r="P67" s="251"/>
      <c r="Q67" s="190"/>
      <c r="R67" s="189"/>
      <c r="S67" s="189"/>
      <c r="T67" s="189"/>
      <c r="U67" s="189"/>
      <c r="V67" s="189"/>
      <c r="W67" s="248"/>
      <c r="X67" s="248"/>
      <c r="Y67" s="249">
        <f t="shared" si="2"/>
        <v>0</v>
      </c>
      <c r="Z67" s="252">
        <f t="shared" si="3"/>
        <v>0</v>
      </c>
    </row>
    <row r="68" spans="1:26" ht="15.75">
      <c r="A68" s="108">
        <v>62</v>
      </c>
      <c r="B68" s="109">
        <v>2.43011</v>
      </c>
      <c r="C68" s="110" t="s">
        <v>168</v>
      </c>
      <c r="D68" s="247">
        <v>2</v>
      </c>
      <c r="E68" s="248"/>
      <c r="F68" s="191"/>
      <c r="G68" s="189"/>
      <c r="H68" s="189"/>
      <c r="I68" s="189"/>
      <c r="J68" s="189"/>
      <c r="K68" s="189"/>
      <c r="L68" s="248"/>
      <c r="M68" s="248"/>
      <c r="N68" s="249">
        <f t="shared" si="0"/>
        <v>0</v>
      </c>
      <c r="O68" s="250">
        <f t="shared" si="4"/>
        <v>0</v>
      </c>
      <c r="P68" s="251"/>
      <c r="Q68" s="191"/>
      <c r="R68" s="189"/>
      <c r="S68" s="189"/>
      <c r="T68" s="189"/>
      <c r="U68" s="189"/>
      <c r="V68" s="189"/>
      <c r="W68" s="248"/>
      <c r="X68" s="248"/>
      <c r="Y68" s="249">
        <f t="shared" si="2"/>
        <v>0</v>
      </c>
      <c r="Z68" s="252">
        <f t="shared" si="3"/>
        <v>0</v>
      </c>
    </row>
    <row r="69" spans="1:26" ht="15.75">
      <c r="A69" s="108">
        <v>63</v>
      </c>
      <c r="B69" s="109">
        <v>2.43012</v>
      </c>
      <c r="C69" s="110" t="s">
        <v>169</v>
      </c>
      <c r="D69" s="254">
        <v>2</v>
      </c>
      <c r="E69" s="255"/>
      <c r="F69" s="190"/>
      <c r="G69" s="189"/>
      <c r="H69" s="189"/>
      <c r="I69" s="189"/>
      <c r="J69" s="189"/>
      <c r="K69" s="189"/>
      <c r="L69" s="255"/>
      <c r="M69" s="255"/>
      <c r="N69" s="249">
        <f t="shared" si="0"/>
        <v>0</v>
      </c>
      <c r="O69" s="250">
        <f t="shared" si="4"/>
        <v>0</v>
      </c>
      <c r="P69" s="251"/>
      <c r="Q69" s="190"/>
      <c r="R69" s="189"/>
      <c r="S69" s="189"/>
      <c r="T69" s="189"/>
      <c r="U69" s="189"/>
      <c r="V69" s="189"/>
      <c r="W69" s="255"/>
      <c r="X69" s="255"/>
      <c r="Y69" s="249">
        <f t="shared" si="2"/>
        <v>0</v>
      </c>
      <c r="Z69" s="252">
        <f t="shared" si="3"/>
        <v>0</v>
      </c>
    </row>
    <row r="70" spans="1:26" ht="15.75">
      <c r="A70" s="108">
        <v>64</v>
      </c>
      <c r="B70" s="109">
        <v>2.43014</v>
      </c>
      <c r="C70" s="110" t="s">
        <v>170</v>
      </c>
      <c r="D70" s="254">
        <v>2</v>
      </c>
      <c r="E70" s="255"/>
      <c r="F70" s="190"/>
      <c r="G70" s="189"/>
      <c r="H70" s="189"/>
      <c r="I70" s="189"/>
      <c r="J70" s="189"/>
      <c r="K70" s="189"/>
      <c r="L70" s="255"/>
      <c r="M70" s="255"/>
      <c r="N70" s="249">
        <f t="shared" si="0"/>
        <v>0</v>
      </c>
      <c r="O70" s="250">
        <f t="shared" si="4"/>
        <v>0</v>
      </c>
      <c r="P70" s="251"/>
      <c r="Q70" s="190"/>
      <c r="R70" s="189"/>
      <c r="S70" s="189"/>
      <c r="T70" s="189"/>
      <c r="U70" s="189"/>
      <c r="V70" s="189"/>
      <c r="W70" s="255"/>
      <c r="X70" s="255"/>
      <c r="Y70" s="249">
        <f t="shared" si="2"/>
        <v>0</v>
      </c>
      <c r="Z70" s="252">
        <f t="shared" si="3"/>
        <v>0</v>
      </c>
    </row>
    <row r="71" spans="1:26" ht="15.75">
      <c r="A71" s="108">
        <v>65</v>
      </c>
      <c r="B71" s="109">
        <v>2.40053</v>
      </c>
      <c r="C71" s="110" t="s">
        <v>171</v>
      </c>
      <c r="D71" s="254">
        <v>2</v>
      </c>
      <c r="E71" s="255"/>
      <c r="F71" s="191"/>
      <c r="G71" s="189"/>
      <c r="H71" s="189"/>
      <c r="I71" s="189"/>
      <c r="J71" s="189"/>
      <c r="K71" s="189"/>
      <c r="L71" s="255"/>
      <c r="M71" s="255"/>
      <c r="N71" s="249">
        <f t="shared" si="0"/>
        <v>0</v>
      </c>
      <c r="O71" s="250">
        <f t="shared" si="4"/>
        <v>0</v>
      </c>
      <c r="P71" s="251"/>
      <c r="Q71" s="191"/>
      <c r="R71" s="189"/>
      <c r="S71" s="189"/>
      <c r="T71" s="189"/>
      <c r="U71" s="189"/>
      <c r="V71" s="189"/>
      <c r="W71" s="255"/>
      <c r="X71" s="255"/>
      <c r="Y71" s="249">
        <f t="shared" si="2"/>
        <v>0</v>
      </c>
      <c r="Z71" s="252">
        <f t="shared" si="3"/>
        <v>0</v>
      </c>
    </row>
    <row r="72" spans="1:26" ht="15.75">
      <c r="A72" s="108">
        <v>66</v>
      </c>
      <c r="B72" s="109" t="s">
        <v>172</v>
      </c>
      <c r="C72" s="110" t="s">
        <v>173</v>
      </c>
      <c r="D72" s="254">
        <v>2</v>
      </c>
      <c r="E72" s="255"/>
      <c r="F72" s="190"/>
      <c r="G72" s="189"/>
      <c r="H72" s="189"/>
      <c r="I72" s="189"/>
      <c r="J72" s="189"/>
      <c r="K72" s="189"/>
      <c r="L72" s="255"/>
      <c r="M72" s="255"/>
      <c r="N72" s="249">
        <f aca="true" t="shared" si="5" ref="N72:N104">IF(F72&lt;=E72,F72,E72)+IF(I72&lt;=H72,I72,H72)+IF(L72&lt;=K72,L72,K72)</f>
        <v>0</v>
      </c>
      <c r="O72" s="250">
        <f t="shared" si="4"/>
        <v>0</v>
      </c>
      <c r="P72" s="251"/>
      <c r="Q72" s="190"/>
      <c r="R72" s="189"/>
      <c r="S72" s="189"/>
      <c r="T72" s="189"/>
      <c r="U72" s="189"/>
      <c r="V72" s="189"/>
      <c r="W72" s="255"/>
      <c r="X72" s="255"/>
      <c r="Y72" s="249">
        <f aca="true" t="shared" si="6" ref="Y72:Y104">IF(Q72&lt;=P72,Q72,P72)+IF(T72&lt;=S72,T72,S72)+IF(W72&lt;=V72,W72,V72)</f>
        <v>0</v>
      </c>
      <c r="Z72" s="252">
        <f aca="true" t="shared" si="7" ref="Z72:Z104">IF(Y72&gt;=4,1,0)</f>
        <v>0</v>
      </c>
    </row>
    <row r="73" spans="1:26" ht="15.75">
      <c r="A73" s="108">
        <v>67</v>
      </c>
      <c r="B73" s="109">
        <v>2.43044</v>
      </c>
      <c r="C73" s="110" t="s">
        <v>174</v>
      </c>
      <c r="D73" s="254">
        <v>2</v>
      </c>
      <c r="E73" s="255"/>
      <c r="F73" s="190"/>
      <c r="G73" s="189"/>
      <c r="H73" s="189"/>
      <c r="I73" s="189"/>
      <c r="J73" s="189"/>
      <c r="K73" s="189"/>
      <c r="L73" s="255"/>
      <c r="M73" s="255"/>
      <c r="N73" s="249">
        <f t="shared" si="5"/>
        <v>0</v>
      </c>
      <c r="O73" s="250">
        <f t="shared" si="4"/>
        <v>0</v>
      </c>
      <c r="P73" s="251"/>
      <c r="Q73" s="190"/>
      <c r="R73" s="189"/>
      <c r="S73" s="189"/>
      <c r="T73" s="189"/>
      <c r="U73" s="189"/>
      <c r="V73" s="189"/>
      <c r="W73" s="255"/>
      <c r="X73" s="255"/>
      <c r="Y73" s="249">
        <f t="shared" si="6"/>
        <v>0</v>
      </c>
      <c r="Z73" s="252">
        <f t="shared" si="7"/>
        <v>0</v>
      </c>
    </row>
    <row r="74" spans="1:26" ht="15.75">
      <c r="A74" s="108">
        <v>68</v>
      </c>
      <c r="B74" s="109">
        <v>2.43135</v>
      </c>
      <c r="C74" s="110" t="s">
        <v>175</v>
      </c>
      <c r="D74" s="254">
        <v>2</v>
      </c>
      <c r="E74" s="255"/>
      <c r="F74" s="191"/>
      <c r="G74" s="189"/>
      <c r="H74" s="189"/>
      <c r="I74" s="189"/>
      <c r="J74" s="189"/>
      <c r="K74" s="189"/>
      <c r="L74" s="255"/>
      <c r="M74" s="255"/>
      <c r="N74" s="249">
        <f t="shared" si="5"/>
        <v>0</v>
      </c>
      <c r="O74" s="250">
        <f t="shared" si="4"/>
        <v>0</v>
      </c>
      <c r="P74" s="251"/>
      <c r="Q74" s="191"/>
      <c r="R74" s="189"/>
      <c r="S74" s="189"/>
      <c r="T74" s="189"/>
      <c r="U74" s="189"/>
      <c r="V74" s="189"/>
      <c r="W74" s="255"/>
      <c r="X74" s="255"/>
      <c r="Y74" s="249">
        <f t="shared" si="6"/>
        <v>0</v>
      </c>
      <c r="Z74" s="252">
        <f t="shared" si="7"/>
        <v>0</v>
      </c>
    </row>
    <row r="75" spans="1:26" ht="15.75">
      <c r="A75" s="108">
        <v>69</v>
      </c>
      <c r="B75" s="109">
        <v>2.43136</v>
      </c>
      <c r="C75" s="110" t="s">
        <v>176</v>
      </c>
      <c r="D75" s="254">
        <v>2</v>
      </c>
      <c r="E75" s="255"/>
      <c r="F75" s="190"/>
      <c r="G75" s="189"/>
      <c r="H75" s="189"/>
      <c r="I75" s="189"/>
      <c r="J75" s="189"/>
      <c r="K75" s="189"/>
      <c r="L75" s="255"/>
      <c r="M75" s="255"/>
      <c r="N75" s="249">
        <f t="shared" si="5"/>
        <v>0</v>
      </c>
      <c r="O75" s="250">
        <f t="shared" si="4"/>
        <v>0</v>
      </c>
      <c r="P75" s="251"/>
      <c r="Q75" s="190"/>
      <c r="R75" s="189"/>
      <c r="S75" s="189"/>
      <c r="T75" s="189"/>
      <c r="U75" s="189"/>
      <c r="V75" s="189"/>
      <c r="W75" s="255"/>
      <c r="X75" s="255"/>
      <c r="Y75" s="249">
        <f t="shared" si="6"/>
        <v>0</v>
      </c>
      <c r="Z75" s="252">
        <f t="shared" si="7"/>
        <v>0</v>
      </c>
    </row>
    <row r="76" spans="1:26" ht="38.25">
      <c r="A76" s="108">
        <v>70</v>
      </c>
      <c r="B76" s="109">
        <v>2.3025</v>
      </c>
      <c r="C76" s="110" t="s">
        <v>177</v>
      </c>
      <c r="D76" s="254">
        <v>3</v>
      </c>
      <c r="E76" s="255"/>
      <c r="F76" s="190"/>
      <c r="G76" s="189"/>
      <c r="H76" s="189"/>
      <c r="I76" s="189"/>
      <c r="J76" s="189"/>
      <c r="K76" s="189"/>
      <c r="L76" s="255"/>
      <c r="M76" s="255"/>
      <c r="N76" s="249">
        <f t="shared" si="5"/>
        <v>0</v>
      </c>
      <c r="O76" s="250">
        <f>IF(N76&gt;=4,12+IF(N76&lt;13,(N76-4)*1.5,8*1.5),0)</f>
        <v>0</v>
      </c>
      <c r="P76" s="251"/>
      <c r="Q76" s="190"/>
      <c r="R76" s="189"/>
      <c r="S76" s="189"/>
      <c r="T76" s="189"/>
      <c r="U76" s="189"/>
      <c r="V76" s="189"/>
      <c r="W76" s="255"/>
      <c r="X76" s="255"/>
      <c r="Y76" s="249">
        <f t="shared" si="6"/>
        <v>0</v>
      </c>
      <c r="Z76" s="252">
        <f t="shared" si="7"/>
        <v>0</v>
      </c>
    </row>
    <row r="77" spans="1:26" ht="38.25">
      <c r="A77" s="108">
        <v>71</v>
      </c>
      <c r="B77" s="109">
        <v>2.50102</v>
      </c>
      <c r="C77" s="110" t="s">
        <v>178</v>
      </c>
      <c r="D77" s="254">
        <v>3</v>
      </c>
      <c r="E77" s="255"/>
      <c r="F77" s="190"/>
      <c r="G77" s="189"/>
      <c r="H77" s="189"/>
      <c r="I77" s="189"/>
      <c r="J77" s="189"/>
      <c r="K77" s="189"/>
      <c r="L77" s="255"/>
      <c r="M77" s="255"/>
      <c r="N77" s="249">
        <f t="shared" si="5"/>
        <v>0</v>
      </c>
      <c r="O77" s="250">
        <f aca="true" t="shared" si="8" ref="O77:O104">IF(N77&gt;=4,12+IF(N77&lt;13,(N77-4)*1.5,8*1.5),0)</f>
        <v>0</v>
      </c>
      <c r="P77" s="251"/>
      <c r="Q77" s="190"/>
      <c r="R77" s="189"/>
      <c r="S77" s="189"/>
      <c r="T77" s="189"/>
      <c r="U77" s="189"/>
      <c r="V77" s="189"/>
      <c r="W77" s="255"/>
      <c r="X77" s="255"/>
      <c r="Y77" s="249">
        <f t="shared" si="6"/>
        <v>0</v>
      </c>
      <c r="Z77" s="252">
        <f t="shared" si="7"/>
        <v>0</v>
      </c>
    </row>
    <row r="78" spans="1:26" ht="25.5">
      <c r="A78" s="108">
        <v>72</v>
      </c>
      <c r="B78" s="109" t="s">
        <v>179</v>
      </c>
      <c r="C78" s="110" t="s">
        <v>180</v>
      </c>
      <c r="D78" s="254">
        <v>3</v>
      </c>
      <c r="E78" s="255"/>
      <c r="F78" s="191"/>
      <c r="G78" s="189"/>
      <c r="H78" s="189"/>
      <c r="I78" s="189"/>
      <c r="J78" s="189"/>
      <c r="K78" s="189"/>
      <c r="L78" s="255"/>
      <c r="M78" s="255"/>
      <c r="N78" s="249">
        <f t="shared" si="5"/>
        <v>0</v>
      </c>
      <c r="O78" s="250">
        <f t="shared" si="8"/>
        <v>0</v>
      </c>
      <c r="P78" s="251"/>
      <c r="Q78" s="191"/>
      <c r="R78" s="189"/>
      <c r="S78" s="189"/>
      <c r="T78" s="189"/>
      <c r="U78" s="189"/>
      <c r="V78" s="189"/>
      <c r="W78" s="255"/>
      <c r="X78" s="255"/>
      <c r="Y78" s="249">
        <f t="shared" si="6"/>
        <v>0</v>
      </c>
      <c r="Z78" s="252">
        <f t="shared" si="7"/>
        <v>0</v>
      </c>
    </row>
    <row r="79" spans="1:26" ht="25.5">
      <c r="A79" s="108">
        <v>73</v>
      </c>
      <c r="B79" s="109">
        <v>2.3062</v>
      </c>
      <c r="C79" s="110" t="s">
        <v>181</v>
      </c>
      <c r="D79" s="254">
        <v>3</v>
      </c>
      <c r="E79" s="255"/>
      <c r="F79" s="192"/>
      <c r="G79" s="189"/>
      <c r="H79" s="189"/>
      <c r="I79" s="189"/>
      <c r="J79" s="189"/>
      <c r="K79" s="189"/>
      <c r="L79" s="255"/>
      <c r="M79" s="255"/>
      <c r="N79" s="249">
        <f t="shared" si="5"/>
        <v>0</v>
      </c>
      <c r="O79" s="250">
        <f t="shared" si="8"/>
        <v>0</v>
      </c>
      <c r="P79" s="251"/>
      <c r="Q79" s="192"/>
      <c r="R79" s="189"/>
      <c r="S79" s="189"/>
      <c r="T79" s="189"/>
      <c r="U79" s="189"/>
      <c r="V79" s="189"/>
      <c r="W79" s="255"/>
      <c r="X79" s="255"/>
      <c r="Y79" s="249">
        <f t="shared" si="6"/>
        <v>0</v>
      </c>
      <c r="Z79" s="252">
        <f t="shared" si="7"/>
        <v>0</v>
      </c>
    </row>
    <row r="80" spans="1:26" ht="38.25">
      <c r="A80" s="108">
        <v>74</v>
      </c>
      <c r="B80" s="109" t="s">
        <v>182</v>
      </c>
      <c r="C80" s="110" t="s">
        <v>183</v>
      </c>
      <c r="D80" s="254">
        <v>3</v>
      </c>
      <c r="E80" s="255"/>
      <c r="F80" s="190"/>
      <c r="G80" s="189"/>
      <c r="H80" s="189"/>
      <c r="I80" s="189"/>
      <c r="J80" s="189"/>
      <c r="K80" s="189"/>
      <c r="L80" s="255"/>
      <c r="M80" s="255"/>
      <c r="N80" s="249">
        <f t="shared" si="5"/>
        <v>0</v>
      </c>
      <c r="O80" s="250">
        <f t="shared" si="8"/>
        <v>0</v>
      </c>
      <c r="P80" s="251"/>
      <c r="Q80" s="190"/>
      <c r="R80" s="189"/>
      <c r="S80" s="189"/>
      <c r="T80" s="189"/>
      <c r="U80" s="189"/>
      <c r="V80" s="189"/>
      <c r="W80" s="255"/>
      <c r="X80" s="255"/>
      <c r="Y80" s="249">
        <f t="shared" si="6"/>
        <v>0</v>
      </c>
      <c r="Z80" s="252">
        <f t="shared" si="7"/>
        <v>0</v>
      </c>
    </row>
    <row r="81" spans="1:26" ht="15.75">
      <c r="A81" s="108">
        <v>75</v>
      </c>
      <c r="B81" s="109" t="s">
        <v>184</v>
      </c>
      <c r="C81" s="110" t="s">
        <v>185</v>
      </c>
      <c r="D81" s="254">
        <v>3</v>
      </c>
      <c r="E81" s="255"/>
      <c r="F81" s="190"/>
      <c r="G81" s="189"/>
      <c r="H81" s="189"/>
      <c r="I81" s="189"/>
      <c r="J81" s="189"/>
      <c r="K81" s="189"/>
      <c r="L81" s="255"/>
      <c r="M81" s="255"/>
      <c r="N81" s="249">
        <f t="shared" si="5"/>
        <v>0</v>
      </c>
      <c r="O81" s="250">
        <f t="shared" si="8"/>
        <v>0</v>
      </c>
      <c r="P81" s="251"/>
      <c r="Q81" s="190"/>
      <c r="R81" s="189"/>
      <c r="S81" s="189"/>
      <c r="T81" s="189"/>
      <c r="U81" s="189"/>
      <c r="V81" s="189"/>
      <c r="W81" s="255"/>
      <c r="X81" s="255"/>
      <c r="Y81" s="249">
        <f t="shared" si="6"/>
        <v>0</v>
      </c>
      <c r="Z81" s="252">
        <f t="shared" si="7"/>
        <v>0</v>
      </c>
    </row>
    <row r="82" spans="1:26" ht="15.75">
      <c r="A82" s="108">
        <v>76</v>
      </c>
      <c r="B82" s="109">
        <v>2.2701</v>
      </c>
      <c r="C82" s="110" t="s">
        <v>186</v>
      </c>
      <c r="D82" s="254">
        <v>3</v>
      </c>
      <c r="E82" s="255"/>
      <c r="F82" s="191"/>
      <c r="G82" s="189"/>
      <c r="H82" s="189"/>
      <c r="I82" s="189"/>
      <c r="J82" s="189"/>
      <c r="K82" s="189"/>
      <c r="L82" s="255"/>
      <c r="M82" s="255"/>
      <c r="N82" s="249">
        <f t="shared" si="5"/>
        <v>0</v>
      </c>
      <c r="O82" s="250">
        <f t="shared" si="8"/>
        <v>0</v>
      </c>
      <c r="P82" s="251"/>
      <c r="Q82" s="191"/>
      <c r="R82" s="189"/>
      <c r="S82" s="189"/>
      <c r="T82" s="189"/>
      <c r="U82" s="189"/>
      <c r="V82" s="189"/>
      <c r="W82" s="255"/>
      <c r="X82" s="255"/>
      <c r="Y82" s="249">
        <f t="shared" si="6"/>
        <v>0</v>
      </c>
      <c r="Z82" s="252">
        <f t="shared" si="7"/>
        <v>0</v>
      </c>
    </row>
    <row r="83" spans="1:26" ht="38.25">
      <c r="A83" s="108">
        <v>77</v>
      </c>
      <c r="B83" s="109">
        <v>2.3074</v>
      </c>
      <c r="C83" s="110" t="s">
        <v>187</v>
      </c>
      <c r="D83" s="254">
        <v>3</v>
      </c>
      <c r="E83" s="255"/>
      <c r="F83" s="192"/>
      <c r="G83" s="189"/>
      <c r="H83" s="189"/>
      <c r="I83" s="189"/>
      <c r="J83" s="189"/>
      <c r="K83" s="189"/>
      <c r="L83" s="255"/>
      <c r="M83" s="255"/>
      <c r="N83" s="249">
        <f t="shared" si="5"/>
        <v>0</v>
      </c>
      <c r="O83" s="250">
        <f t="shared" si="8"/>
        <v>0</v>
      </c>
      <c r="P83" s="251"/>
      <c r="Q83" s="192"/>
      <c r="R83" s="189"/>
      <c r="S83" s="189"/>
      <c r="T83" s="189"/>
      <c r="U83" s="189"/>
      <c r="V83" s="189"/>
      <c r="W83" s="255"/>
      <c r="X83" s="255"/>
      <c r="Y83" s="249">
        <f t="shared" si="6"/>
        <v>0</v>
      </c>
      <c r="Z83" s="252">
        <f t="shared" si="7"/>
        <v>0</v>
      </c>
    </row>
    <row r="84" spans="1:26" ht="38.25">
      <c r="A84" s="108">
        <v>78</v>
      </c>
      <c r="B84" s="109">
        <v>2.50114</v>
      </c>
      <c r="C84" s="110" t="s">
        <v>188</v>
      </c>
      <c r="D84" s="254">
        <v>3</v>
      </c>
      <c r="E84" s="255"/>
      <c r="F84" s="192"/>
      <c r="G84" s="189"/>
      <c r="H84" s="189"/>
      <c r="I84" s="189"/>
      <c r="J84" s="189"/>
      <c r="K84" s="189"/>
      <c r="L84" s="255"/>
      <c r="M84" s="255"/>
      <c r="N84" s="249">
        <f t="shared" si="5"/>
        <v>0</v>
      </c>
      <c r="O84" s="250">
        <f t="shared" si="8"/>
        <v>0</v>
      </c>
      <c r="P84" s="251"/>
      <c r="Q84" s="192"/>
      <c r="R84" s="189"/>
      <c r="S84" s="189"/>
      <c r="T84" s="189"/>
      <c r="U84" s="189"/>
      <c r="V84" s="189"/>
      <c r="W84" s="255"/>
      <c r="X84" s="255"/>
      <c r="Y84" s="249">
        <f t="shared" si="6"/>
        <v>0</v>
      </c>
      <c r="Z84" s="252">
        <f t="shared" si="7"/>
        <v>0</v>
      </c>
    </row>
    <row r="85" spans="1:26" ht="38.25">
      <c r="A85" s="108">
        <v>79</v>
      </c>
      <c r="B85" s="109" t="s">
        <v>189</v>
      </c>
      <c r="C85" s="110" t="s">
        <v>190</v>
      </c>
      <c r="D85" s="254">
        <v>3</v>
      </c>
      <c r="E85" s="255"/>
      <c r="F85" s="192"/>
      <c r="G85" s="189"/>
      <c r="H85" s="189"/>
      <c r="I85" s="189"/>
      <c r="J85" s="189"/>
      <c r="K85" s="189"/>
      <c r="L85" s="255"/>
      <c r="M85" s="255"/>
      <c r="N85" s="249">
        <f t="shared" si="5"/>
        <v>0</v>
      </c>
      <c r="O85" s="250">
        <f t="shared" si="8"/>
        <v>0</v>
      </c>
      <c r="P85" s="251"/>
      <c r="Q85" s="192"/>
      <c r="R85" s="189"/>
      <c r="S85" s="189"/>
      <c r="T85" s="189"/>
      <c r="U85" s="189"/>
      <c r="V85" s="189"/>
      <c r="W85" s="255"/>
      <c r="X85" s="255"/>
      <c r="Y85" s="249">
        <f t="shared" si="6"/>
        <v>0</v>
      </c>
      <c r="Z85" s="252">
        <f t="shared" si="7"/>
        <v>0</v>
      </c>
    </row>
    <row r="86" spans="1:26" ht="38.25">
      <c r="A86" s="108">
        <v>80</v>
      </c>
      <c r="B86" s="109">
        <v>2.50115</v>
      </c>
      <c r="C86" s="110" t="s">
        <v>191</v>
      </c>
      <c r="D86" s="254">
        <v>3</v>
      </c>
      <c r="E86" s="255"/>
      <c r="F86" s="192"/>
      <c r="G86" s="189"/>
      <c r="H86" s="189"/>
      <c r="I86" s="189"/>
      <c r="J86" s="189"/>
      <c r="K86" s="189"/>
      <c r="L86" s="255"/>
      <c r="M86" s="255"/>
      <c r="N86" s="249">
        <f t="shared" si="5"/>
        <v>0</v>
      </c>
      <c r="O86" s="250">
        <f t="shared" si="8"/>
        <v>0</v>
      </c>
      <c r="P86" s="251"/>
      <c r="Q86" s="192"/>
      <c r="R86" s="189"/>
      <c r="S86" s="189"/>
      <c r="T86" s="189"/>
      <c r="U86" s="189"/>
      <c r="V86" s="189"/>
      <c r="W86" s="255"/>
      <c r="X86" s="255"/>
      <c r="Y86" s="249">
        <f t="shared" si="6"/>
        <v>0</v>
      </c>
      <c r="Z86" s="252">
        <f t="shared" si="7"/>
        <v>0</v>
      </c>
    </row>
    <row r="87" spans="1:26" ht="38.25">
      <c r="A87" s="108">
        <v>81</v>
      </c>
      <c r="B87" s="109" t="s">
        <v>192</v>
      </c>
      <c r="C87" s="110" t="s">
        <v>193</v>
      </c>
      <c r="D87" s="254">
        <v>3</v>
      </c>
      <c r="E87" s="255"/>
      <c r="F87" s="192"/>
      <c r="G87" s="189"/>
      <c r="H87" s="189"/>
      <c r="I87" s="189"/>
      <c r="J87" s="189"/>
      <c r="K87" s="189"/>
      <c r="L87" s="255"/>
      <c r="M87" s="255"/>
      <c r="N87" s="249">
        <f t="shared" si="5"/>
        <v>0</v>
      </c>
      <c r="O87" s="250">
        <f t="shared" si="8"/>
        <v>0</v>
      </c>
      <c r="P87" s="251"/>
      <c r="Q87" s="192"/>
      <c r="R87" s="189"/>
      <c r="S87" s="189"/>
      <c r="T87" s="189"/>
      <c r="U87" s="189"/>
      <c r="V87" s="189"/>
      <c r="W87" s="255"/>
      <c r="X87" s="255"/>
      <c r="Y87" s="249">
        <f t="shared" si="6"/>
        <v>0</v>
      </c>
      <c r="Z87" s="252">
        <f t="shared" si="7"/>
        <v>0</v>
      </c>
    </row>
    <row r="88" spans="1:26" ht="38.25">
      <c r="A88" s="108">
        <v>82</v>
      </c>
      <c r="B88" s="109">
        <v>2.50119</v>
      </c>
      <c r="C88" s="110" t="s">
        <v>194</v>
      </c>
      <c r="D88" s="254">
        <v>3</v>
      </c>
      <c r="E88" s="255"/>
      <c r="F88" s="189"/>
      <c r="G88" s="189"/>
      <c r="H88" s="189"/>
      <c r="I88" s="189"/>
      <c r="J88" s="189"/>
      <c r="K88" s="189"/>
      <c r="L88" s="255"/>
      <c r="M88" s="255"/>
      <c r="N88" s="249">
        <f t="shared" si="5"/>
        <v>0</v>
      </c>
      <c r="O88" s="250">
        <f t="shared" si="8"/>
        <v>0</v>
      </c>
      <c r="P88" s="251"/>
      <c r="Q88" s="189"/>
      <c r="R88" s="189"/>
      <c r="S88" s="189"/>
      <c r="T88" s="189"/>
      <c r="U88" s="189"/>
      <c r="V88" s="189"/>
      <c r="W88" s="255"/>
      <c r="X88" s="255"/>
      <c r="Y88" s="249">
        <f t="shared" si="6"/>
        <v>0</v>
      </c>
      <c r="Z88" s="252">
        <f t="shared" si="7"/>
        <v>0</v>
      </c>
    </row>
    <row r="89" spans="1:26" s="256" customFormat="1" ht="38.25">
      <c r="A89" s="108">
        <v>83</v>
      </c>
      <c r="B89" s="109">
        <v>2.3022</v>
      </c>
      <c r="C89" s="110" t="s">
        <v>195</v>
      </c>
      <c r="D89" s="254">
        <v>3</v>
      </c>
      <c r="E89" s="255"/>
      <c r="F89" s="192"/>
      <c r="G89" s="189"/>
      <c r="H89" s="189"/>
      <c r="I89" s="189"/>
      <c r="J89" s="189"/>
      <c r="K89" s="189"/>
      <c r="L89" s="255"/>
      <c r="M89" s="255"/>
      <c r="N89" s="249">
        <f t="shared" si="5"/>
        <v>0</v>
      </c>
      <c r="O89" s="250">
        <f t="shared" si="8"/>
        <v>0</v>
      </c>
      <c r="P89" s="251"/>
      <c r="Q89" s="192"/>
      <c r="R89" s="189"/>
      <c r="S89" s="189"/>
      <c r="T89" s="189"/>
      <c r="U89" s="189"/>
      <c r="V89" s="189"/>
      <c r="W89" s="255"/>
      <c r="X89" s="255"/>
      <c r="Y89" s="249">
        <f t="shared" si="6"/>
        <v>0</v>
      </c>
      <c r="Z89" s="252">
        <f t="shared" si="7"/>
        <v>0</v>
      </c>
    </row>
    <row r="90" spans="1:26" s="256" customFormat="1" ht="38.25">
      <c r="A90" s="108">
        <v>84</v>
      </c>
      <c r="B90" s="109">
        <v>2.50103</v>
      </c>
      <c r="C90" s="110" t="s">
        <v>196</v>
      </c>
      <c r="D90" s="254">
        <v>3</v>
      </c>
      <c r="E90" s="255"/>
      <c r="F90" s="192"/>
      <c r="G90" s="189"/>
      <c r="H90" s="189"/>
      <c r="I90" s="189"/>
      <c r="J90" s="189"/>
      <c r="K90" s="189"/>
      <c r="L90" s="255"/>
      <c r="M90" s="255"/>
      <c r="N90" s="249">
        <f t="shared" si="5"/>
        <v>0</v>
      </c>
      <c r="O90" s="250">
        <f t="shared" si="8"/>
        <v>0</v>
      </c>
      <c r="P90" s="251"/>
      <c r="Q90" s="192"/>
      <c r="R90" s="189"/>
      <c r="S90" s="189"/>
      <c r="T90" s="189"/>
      <c r="U90" s="189"/>
      <c r="V90" s="189"/>
      <c r="W90" s="255"/>
      <c r="X90" s="255"/>
      <c r="Y90" s="249">
        <f t="shared" si="6"/>
        <v>0</v>
      </c>
      <c r="Z90" s="252">
        <f t="shared" si="7"/>
        <v>0</v>
      </c>
    </row>
    <row r="91" spans="1:26" s="256" customFormat="1" ht="38.25">
      <c r="A91" s="108">
        <v>85</v>
      </c>
      <c r="B91" s="109" t="s">
        <v>197</v>
      </c>
      <c r="C91" s="110" t="s">
        <v>198</v>
      </c>
      <c r="D91" s="254">
        <v>3</v>
      </c>
      <c r="E91" s="255"/>
      <c r="F91" s="192"/>
      <c r="G91" s="189"/>
      <c r="H91" s="189"/>
      <c r="I91" s="189"/>
      <c r="J91" s="189"/>
      <c r="K91" s="189"/>
      <c r="L91" s="255"/>
      <c r="M91" s="255"/>
      <c r="N91" s="249">
        <f t="shared" si="5"/>
        <v>0</v>
      </c>
      <c r="O91" s="250">
        <f t="shared" si="8"/>
        <v>0</v>
      </c>
      <c r="P91" s="251"/>
      <c r="Q91" s="192"/>
      <c r="R91" s="189"/>
      <c r="S91" s="189"/>
      <c r="T91" s="189"/>
      <c r="U91" s="189"/>
      <c r="V91" s="189"/>
      <c r="W91" s="255"/>
      <c r="X91" s="255"/>
      <c r="Y91" s="249">
        <f t="shared" si="6"/>
        <v>0</v>
      </c>
      <c r="Z91" s="252">
        <f t="shared" si="7"/>
        <v>0</v>
      </c>
    </row>
    <row r="92" spans="1:26" s="256" customFormat="1" ht="38.25">
      <c r="A92" s="108">
        <v>86</v>
      </c>
      <c r="B92" s="109" t="s">
        <v>199</v>
      </c>
      <c r="C92" s="110" t="s">
        <v>200</v>
      </c>
      <c r="D92" s="254">
        <v>3</v>
      </c>
      <c r="E92" s="255"/>
      <c r="F92" s="192"/>
      <c r="G92" s="189"/>
      <c r="H92" s="189"/>
      <c r="I92" s="189"/>
      <c r="J92" s="189"/>
      <c r="K92" s="189"/>
      <c r="L92" s="255"/>
      <c r="M92" s="255"/>
      <c r="N92" s="249">
        <f t="shared" si="5"/>
        <v>0</v>
      </c>
      <c r="O92" s="250">
        <f t="shared" si="8"/>
        <v>0</v>
      </c>
      <c r="P92" s="251"/>
      <c r="Q92" s="192"/>
      <c r="R92" s="189"/>
      <c r="S92" s="189"/>
      <c r="T92" s="189"/>
      <c r="U92" s="189"/>
      <c r="V92" s="189"/>
      <c r="W92" s="255"/>
      <c r="X92" s="255"/>
      <c r="Y92" s="249">
        <f t="shared" si="6"/>
        <v>0</v>
      </c>
      <c r="Z92" s="252">
        <f t="shared" si="7"/>
        <v>0</v>
      </c>
    </row>
    <row r="93" spans="1:26" s="256" customFormat="1" ht="38.25">
      <c r="A93" s="108">
        <v>87</v>
      </c>
      <c r="B93" s="109">
        <v>2.5032</v>
      </c>
      <c r="C93" s="110" t="s">
        <v>201</v>
      </c>
      <c r="D93" s="254">
        <v>3</v>
      </c>
      <c r="E93" s="255"/>
      <c r="F93" s="192"/>
      <c r="G93" s="189"/>
      <c r="H93" s="189"/>
      <c r="I93" s="189"/>
      <c r="J93" s="189"/>
      <c r="K93" s="189"/>
      <c r="L93" s="255"/>
      <c r="M93" s="255"/>
      <c r="N93" s="249">
        <f t="shared" si="5"/>
        <v>0</v>
      </c>
      <c r="O93" s="250">
        <f t="shared" si="8"/>
        <v>0</v>
      </c>
      <c r="P93" s="251"/>
      <c r="Q93" s="192"/>
      <c r="R93" s="189"/>
      <c r="S93" s="189"/>
      <c r="T93" s="189"/>
      <c r="U93" s="189"/>
      <c r="V93" s="189"/>
      <c r="W93" s="255"/>
      <c r="X93" s="255"/>
      <c r="Y93" s="249">
        <f t="shared" si="6"/>
        <v>0</v>
      </c>
      <c r="Z93" s="252">
        <f t="shared" si="7"/>
        <v>0</v>
      </c>
    </row>
    <row r="94" spans="1:26" s="256" customFormat="1" ht="38.25">
      <c r="A94" s="108">
        <v>88</v>
      </c>
      <c r="B94" s="109" t="s">
        <v>202</v>
      </c>
      <c r="C94" s="110" t="s">
        <v>203</v>
      </c>
      <c r="D94" s="254">
        <v>3</v>
      </c>
      <c r="E94" s="255"/>
      <c r="F94" s="192"/>
      <c r="G94" s="189"/>
      <c r="H94" s="189"/>
      <c r="I94" s="189"/>
      <c r="J94" s="189"/>
      <c r="K94" s="189"/>
      <c r="L94" s="255"/>
      <c r="M94" s="255"/>
      <c r="N94" s="249">
        <f t="shared" si="5"/>
        <v>0</v>
      </c>
      <c r="O94" s="250">
        <f t="shared" si="8"/>
        <v>0</v>
      </c>
      <c r="P94" s="251"/>
      <c r="Q94" s="192"/>
      <c r="R94" s="189"/>
      <c r="S94" s="189"/>
      <c r="T94" s="189"/>
      <c r="U94" s="189"/>
      <c r="V94" s="189"/>
      <c r="W94" s="255"/>
      <c r="X94" s="255"/>
      <c r="Y94" s="249">
        <f t="shared" si="6"/>
        <v>0</v>
      </c>
      <c r="Z94" s="252">
        <f t="shared" si="7"/>
        <v>0</v>
      </c>
    </row>
    <row r="95" spans="1:26" s="256" customFormat="1" ht="15.75">
      <c r="A95" s="108">
        <v>89</v>
      </c>
      <c r="B95" s="109">
        <v>2.313</v>
      </c>
      <c r="C95" s="110" t="s">
        <v>204</v>
      </c>
      <c r="D95" s="254">
        <v>3</v>
      </c>
      <c r="E95" s="255"/>
      <c r="F95" s="192"/>
      <c r="G95" s="189"/>
      <c r="H95" s="189"/>
      <c r="I95" s="189"/>
      <c r="J95" s="189"/>
      <c r="K95" s="189"/>
      <c r="L95" s="255"/>
      <c r="M95" s="255"/>
      <c r="N95" s="249">
        <f t="shared" si="5"/>
        <v>0</v>
      </c>
      <c r="O95" s="250">
        <f t="shared" si="8"/>
        <v>0</v>
      </c>
      <c r="P95" s="251"/>
      <c r="Q95" s="192"/>
      <c r="R95" s="189"/>
      <c r="S95" s="189"/>
      <c r="T95" s="189"/>
      <c r="U95" s="189"/>
      <c r="V95" s="189"/>
      <c r="W95" s="255"/>
      <c r="X95" s="255"/>
      <c r="Y95" s="249">
        <f t="shared" si="6"/>
        <v>0</v>
      </c>
      <c r="Z95" s="252">
        <f t="shared" si="7"/>
        <v>0</v>
      </c>
    </row>
    <row r="96" spans="1:26" s="256" customFormat="1" ht="15.75">
      <c r="A96" s="108">
        <v>90</v>
      </c>
      <c r="B96" s="109">
        <v>2.502</v>
      </c>
      <c r="C96" s="110" t="s">
        <v>205</v>
      </c>
      <c r="D96" s="254">
        <v>3</v>
      </c>
      <c r="E96" s="255"/>
      <c r="F96" s="192"/>
      <c r="G96" s="189"/>
      <c r="H96" s="189"/>
      <c r="I96" s="189"/>
      <c r="J96" s="189"/>
      <c r="K96" s="189"/>
      <c r="L96" s="255"/>
      <c r="M96" s="255"/>
      <c r="N96" s="249">
        <f t="shared" si="5"/>
        <v>0</v>
      </c>
      <c r="O96" s="250">
        <f t="shared" si="8"/>
        <v>0</v>
      </c>
      <c r="P96" s="251"/>
      <c r="Q96" s="192"/>
      <c r="R96" s="189"/>
      <c r="S96" s="189"/>
      <c r="T96" s="189"/>
      <c r="U96" s="189"/>
      <c r="V96" s="189"/>
      <c r="W96" s="255"/>
      <c r="X96" s="255"/>
      <c r="Y96" s="249">
        <f t="shared" si="6"/>
        <v>0</v>
      </c>
      <c r="Z96" s="252">
        <f t="shared" si="7"/>
        <v>0</v>
      </c>
    </row>
    <row r="97" spans="1:26" s="256" customFormat="1" ht="25.5">
      <c r="A97" s="108">
        <v>91</v>
      </c>
      <c r="B97" s="109" t="s">
        <v>84</v>
      </c>
      <c r="C97" s="111" t="s">
        <v>85</v>
      </c>
      <c r="D97" s="254">
        <v>3</v>
      </c>
      <c r="E97" s="255"/>
      <c r="F97" s="192"/>
      <c r="G97" s="189"/>
      <c r="H97" s="189"/>
      <c r="I97" s="189"/>
      <c r="J97" s="189"/>
      <c r="K97" s="189"/>
      <c r="L97" s="255"/>
      <c r="M97" s="255"/>
      <c r="N97" s="249">
        <f t="shared" si="5"/>
        <v>0</v>
      </c>
      <c r="O97" s="250">
        <f t="shared" si="8"/>
        <v>0</v>
      </c>
      <c r="P97" s="251"/>
      <c r="Q97" s="192"/>
      <c r="R97" s="189"/>
      <c r="S97" s="189"/>
      <c r="T97" s="189"/>
      <c r="U97" s="189"/>
      <c r="V97" s="189"/>
      <c r="W97" s="255"/>
      <c r="X97" s="255"/>
      <c r="Y97" s="249">
        <f t="shared" si="6"/>
        <v>0</v>
      </c>
      <c r="Z97" s="252">
        <f t="shared" si="7"/>
        <v>0</v>
      </c>
    </row>
    <row r="98" spans="1:26" s="256" customFormat="1" ht="25.5">
      <c r="A98" s="108">
        <v>92</v>
      </c>
      <c r="B98" s="109" t="s">
        <v>86</v>
      </c>
      <c r="C98" s="111" t="s">
        <v>87</v>
      </c>
      <c r="D98" s="254">
        <v>3</v>
      </c>
      <c r="E98" s="255"/>
      <c r="F98" s="192"/>
      <c r="G98" s="189"/>
      <c r="H98" s="189"/>
      <c r="I98" s="189"/>
      <c r="J98" s="189"/>
      <c r="K98" s="189"/>
      <c r="L98" s="255"/>
      <c r="M98" s="255"/>
      <c r="N98" s="249">
        <f t="shared" si="5"/>
        <v>0</v>
      </c>
      <c r="O98" s="250">
        <f t="shared" si="8"/>
        <v>0</v>
      </c>
      <c r="P98" s="251"/>
      <c r="Q98" s="192"/>
      <c r="R98" s="189"/>
      <c r="S98" s="189"/>
      <c r="T98" s="189"/>
      <c r="U98" s="189"/>
      <c r="V98" s="189"/>
      <c r="W98" s="255"/>
      <c r="X98" s="255"/>
      <c r="Y98" s="249">
        <f t="shared" si="6"/>
        <v>0</v>
      </c>
      <c r="Z98" s="252">
        <f t="shared" si="7"/>
        <v>0</v>
      </c>
    </row>
    <row r="99" spans="1:26" s="256" customFormat="1" ht="25.5">
      <c r="A99" s="108">
        <v>93</v>
      </c>
      <c r="B99" s="109" t="s">
        <v>88</v>
      </c>
      <c r="C99" s="111" t="s">
        <v>206</v>
      </c>
      <c r="D99" s="254">
        <v>3</v>
      </c>
      <c r="E99" s="255"/>
      <c r="F99" s="192"/>
      <c r="G99" s="189"/>
      <c r="H99" s="189"/>
      <c r="I99" s="189"/>
      <c r="J99" s="189"/>
      <c r="K99" s="189"/>
      <c r="L99" s="255"/>
      <c r="M99" s="255"/>
      <c r="N99" s="249">
        <f t="shared" si="5"/>
        <v>0</v>
      </c>
      <c r="O99" s="250">
        <f t="shared" si="8"/>
        <v>0</v>
      </c>
      <c r="P99" s="251"/>
      <c r="Q99" s="192"/>
      <c r="R99" s="189"/>
      <c r="S99" s="189"/>
      <c r="T99" s="189"/>
      <c r="U99" s="189"/>
      <c r="V99" s="189"/>
      <c r="W99" s="255"/>
      <c r="X99" s="255"/>
      <c r="Y99" s="249">
        <f t="shared" si="6"/>
        <v>0</v>
      </c>
      <c r="Z99" s="252">
        <f t="shared" si="7"/>
        <v>0</v>
      </c>
    </row>
    <row r="100" spans="1:26" s="256" customFormat="1" ht="25.5">
      <c r="A100" s="108">
        <v>94</v>
      </c>
      <c r="B100" s="109" t="s">
        <v>89</v>
      </c>
      <c r="C100" s="111" t="s">
        <v>207</v>
      </c>
      <c r="D100" s="254">
        <v>3</v>
      </c>
      <c r="E100" s="255"/>
      <c r="F100" s="192"/>
      <c r="G100" s="189"/>
      <c r="H100" s="189"/>
      <c r="I100" s="189"/>
      <c r="J100" s="189"/>
      <c r="K100" s="189"/>
      <c r="L100" s="255"/>
      <c r="M100" s="255"/>
      <c r="N100" s="249">
        <f t="shared" si="5"/>
        <v>0</v>
      </c>
      <c r="O100" s="250">
        <f t="shared" si="8"/>
        <v>0</v>
      </c>
      <c r="P100" s="251"/>
      <c r="Q100" s="192"/>
      <c r="R100" s="189"/>
      <c r="S100" s="189"/>
      <c r="T100" s="189"/>
      <c r="U100" s="189"/>
      <c r="V100" s="189"/>
      <c r="W100" s="255"/>
      <c r="X100" s="255"/>
      <c r="Y100" s="249">
        <f t="shared" si="6"/>
        <v>0</v>
      </c>
      <c r="Z100" s="252">
        <f t="shared" si="7"/>
        <v>0</v>
      </c>
    </row>
    <row r="101" spans="1:26" s="256" customFormat="1" ht="15.75">
      <c r="A101" s="108">
        <v>95</v>
      </c>
      <c r="B101" s="109" t="s">
        <v>208</v>
      </c>
      <c r="C101" s="111" t="s">
        <v>209</v>
      </c>
      <c r="D101" s="254">
        <v>3</v>
      </c>
      <c r="E101" s="255"/>
      <c r="F101" s="192"/>
      <c r="G101" s="189"/>
      <c r="H101" s="189"/>
      <c r="I101" s="189"/>
      <c r="J101" s="189"/>
      <c r="K101" s="189"/>
      <c r="L101" s="255"/>
      <c r="M101" s="255"/>
      <c r="N101" s="249">
        <f t="shared" si="5"/>
        <v>0</v>
      </c>
      <c r="O101" s="250">
        <f t="shared" si="8"/>
        <v>0</v>
      </c>
      <c r="P101" s="251"/>
      <c r="Q101" s="192"/>
      <c r="R101" s="189"/>
      <c r="S101" s="189"/>
      <c r="T101" s="189"/>
      <c r="U101" s="189"/>
      <c r="V101" s="189"/>
      <c r="W101" s="255"/>
      <c r="X101" s="255"/>
      <c r="Y101" s="249">
        <f t="shared" si="6"/>
        <v>0</v>
      </c>
      <c r="Z101" s="252">
        <f t="shared" si="7"/>
        <v>0</v>
      </c>
    </row>
    <row r="102" spans="1:26" s="256" customFormat="1" ht="25.5">
      <c r="A102" s="108">
        <v>96</v>
      </c>
      <c r="B102" s="109" t="s">
        <v>210</v>
      </c>
      <c r="C102" s="111" t="s">
        <v>90</v>
      </c>
      <c r="D102" s="254">
        <v>3</v>
      </c>
      <c r="E102" s="255"/>
      <c r="F102" s="192"/>
      <c r="G102" s="189"/>
      <c r="H102" s="189"/>
      <c r="I102" s="189"/>
      <c r="J102" s="189"/>
      <c r="K102" s="189"/>
      <c r="L102" s="255"/>
      <c r="M102" s="255"/>
      <c r="N102" s="249">
        <f t="shared" si="5"/>
        <v>0</v>
      </c>
      <c r="O102" s="250">
        <f t="shared" si="8"/>
        <v>0</v>
      </c>
      <c r="P102" s="251"/>
      <c r="Q102" s="192"/>
      <c r="R102" s="189"/>
      <c r="S102" s="189"/>
      <c r="T102" s="189"/>
      <c r="U102" s="189"/>
      <c r="V102" s="189"/>
      <c r="W102" s="255"/>
      <c r="X102" s="255"/>
      <c r="Y102" s="249">
        <f t="shared" si="6"/>
        <v>0</v>
      </c>
      <c r="Z102" s="252">
        <f t="shared" si="7"/>
        <v>0</v>
      </c>
    </row>
    <row r="103" spans="1:26" s="256" customFormat="1" ht="25.5">
      <c r="A103" s="108">
        <v>97</v>
      </c>
      <c r="B103" s="109" t="s">
        <v>211</v>
      </c>
      <c r="C103" s="111" t="s">
        <v>91</v>
      </c>
      <c r="D103" s="254">
        <v>3</v>
      </c>
      <c r="E103" s="255"/>
      <c r="F103" s="192"/>
      <c r="G103" s="189"/>
      <c r="H103" s="189"/>
      <c r="I103" s="189"/>
      <c r="J103" s="189"/>
      <c r="K103" s="189"/>
      <c r="L103" s="255"/>
      <c r="M103" s="255"/>
      <c r="N103" s="249">
        <f t="shared" si="5"/>
        <v>0</v>
      </c>
      <c r="O103" s="250">
        <f t="shared" si="8"/>
        <v>0</v>
      </c>
      <c r="P103" s="251"/>
      <c r="Q103" s="192"/>
      <c r="R103" s="189"/>
      <c r="S103" s="189"/>
      <c r="T103" s="189"/>
      <c r="U103" s="189"/>
      <c r="V103" s="189"/>
      <c r="W103" s="255"/>
      <c r="X103" s="255"/>
      <c r="Y103" s="249">
        <f t="shared" si="6"/>
        <v>0</v>
      </c>
      <c r="Z103" s="252">
        <f t="shared" si="7"/>
        <v>0</v>
      </c>
    </row>
    <row r="104" spans="1:26" s="256" customFormat="1" ht="15.75">
      <c r="A104" s="108">
        <v>98</v>
      </c>
      <c r="B104" s="109" t="s">
        <v>212</v>
      </c>
      <c r="C104" s="111" t="s">
        <v>92</v>
      </c>
      <c r="D104" s="254">
        <v>3</v>
      </c>
      <c r="E104" s="255"/>
      <c r="F104" s="192"/>
      <c r="G104" s="189"/>
      <c r="H104" s="189"/>
      <c r="I104" s="189"/>
      <c r="J104" s="189"/>
      <c r="K104" s="189"/>
      <c r="L104" s="255"/>
      <c r="M104" s="255"/>
      <c r="N104" s="249">
        <f t="shared" si="5"/>
        <v>0</v>
      </c>
      <c r="O104" s="250">
        <f t="shared" si="8"/>
        <v>0</v>
      </c>
      <c r="P104" s="251"/>
      <c r="Q104" s="192"/>
      <c r="R104" s="189"/>
      <c r="S104" s="189"/>
      <c r="T104" s="189"/>
      <c r="U104" s="189"/>
      <c r="V104" s="189"/>
      <c r="W104" s="255"/>
      <c r="X104" s="255"/>
      <c r="Y104" s="249">
        <f t="shared" si="6"/>
        <v>0</v>
      </c>
      <c r="Z104" s="252">
        <f t="shared" si="7"/>
        <v>0</v>
      </c>
    </row>
    <row r="105" spans="1:26" s="263" customFormat="1" ht="16.5" customHeight="1">
      <c r="A105" s="257"/>
      <c r="B105" s="257"/>
      <c r="C105" s="257" t="s">
        <v>225</v>
      </c>
      <c r="D105" s="257"/>
      <c r="E105" s="257"/>
      <c r="F105" s="258"/>
      <c r="G105" s="258"/>
      <c r="H105" s="258"/>
      <c r="I105" s="258"/>
      <c r="J105" s="258"/>
      <c r="K105" s="258"/>
      <c r="L105" s="258"/>
      <c r="M105" s="258"/>
      <c r="N105" s="259"/>
      <c r="O105" s="260">
        <f>SUM(O6:O104)</f>
        <v>0</v>
      </c>
      <c r="P105" s="261"/>
      <c r="Q105" s="258"/>
      <c r="R105" s="258"/>
      <c r="S105" s="258"/>
      <c r="T105" s="258"/>
      <c r="U105" s="258"/>
      <c r="V105" s="258"/>
      <c r="W105" s="258"/>
      <c r="X105" s="258"/>
      <c r="Y105" s="259"/>
      <c r="Z105" s="262">
        <f>SUM(Z7:Z104)</f>
        <v>0</v>
      </c>
    </row>
    <row r="106" spans="1:32" ht="24" customHeight="1">
      <c r="A106" s="264"/>
      <c r="C106" s="266" t="s">
        <v>215</v>
      </c>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8"/>
      <c r="AB106" s="268"/>
      <c r="AC106" s="268"/>
      <c r="AD106" s="269"/>
      <c r="AE106" s="269"/>
      <c r="AF106" s="269"/>
    </row>
    <row r="107" spans="2:32" s="244" customFormat="1" ht="39" customHeight="1">
      <c r="B107" s="112" t="s">
        <v>226</v>
      </c>
      <c r="C107" s="364" t="s">
        <v>402</v>
      </c>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270"/>
      <c r="AB107" s="270"/>
      <c r="AC107" s="270"/>
      <c r="AD107" s="270"/>
      <c r="AE107" s="270"/>
      <c r="AF107" s="270"/>
    </row>
    <row r="108" spans="2:32" s="244" customFormat="1" ht="28.5" customHeight="1">
      <c r="B108" s="112" t="s">
        <v>227</v>
      </c>
      <c r="C108" s="364" t="s">
        <v>403</v>
      </c>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270"/>
      <c r="AB108" s="270"/>
      <c r="AC108" s="270"/>
      <c r="AD108" s="270"/>
      <c r="AE108" s="270"/>
      <c r="AF108" s="270"/>
    </row>
    <row r="109" spans="2:32" s="244" customFormat="1" ht="31.5" customHeight="1">
      <c r="B109" s="112" t="s">
        <v>228</v>
      </c>
      <c r="C109" s="364" t="s">
        <v>404</v>
      </c>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270"/>
      <c r="AB109" s="270"/>
      <c r="AC109" s="270"/>
      <c r="AD109" s="270"/>
      <c r="AE109" s="270"/>
      <c r="AF109" s="270"/>
    </row>
    <row r="110" spans="2:26" ht="19.5" customHeight="1">
      <c r="B110" s="113" t="s">
        <v>229</v>
      </c>
      <c r="C110" s="365" t="s">
        <v>405</v>
      </c>
      <c r="D110" s="365"/>
      <c r="E110" s="365"/>
      <c r="F110" s="365"/>
      <c r="G110" s="365"/>
      <c r="H110" s="365"/>
      <c r="I110" s="365"/>
      <c r="J110" s="365"/>
      <c r="K110" s="365"/>
      <c r="L110" s="365"/>
      <c r="M110" s="365"/>
      <c r="N110" s="365"/>
      <c r="O110" s="365"/>
      <c r="P110" s="365"/>
      <c r="Q110" s="365"/>
      <c r="R110" s="365"/>
      <c r="S110" s="365"/>
      <c r="T110" s="365"/>
      <c r="U110" s="365"/>
      <c r="V110" s="365"/>
      <c r="W110" s="365"/>
      <c r="X110" s="365"/>
      <c r="Y110" s="365"/>
      <c r="Z110" s="365"/>
    </row>
    <row r="111" spans="1:32" ht="24" customHeight="1">
      <c r="A111" s="264"/>
      <c r="B111" s="114" t="s">
        <v>230</v>
      </c>
      <c r="C111" s="364" t="s">
        <v>406</v>
      </c>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270"/>
      <c r="AB111" s="270"/>
      <c r="AC111" s="270"/>
      <c r="AD111" s="270"/>
      <c r="AE111" s="270"/>
      <c r="AF111" s="270"/>
    </row>
    <row r="112" spans="1:32" ht="31.5" customHeight="1">
      <c r="A112" s="264"/>
      <c r="B112" s="114" t="s">
        <v>231</v>
      </c>
      <c r="C112" s="364" t="s">
        <v>407</v>
      </c>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270"/>
      <c r="AB112" s="270"/>
      <c r="AC112" s="270"/>
      <c r="AD112" s="270"/>
      <c r="AE112" s="270"/>
      <c r="AF112" s="270"/>
    </row>
    <row r="113" spans="2:26" ht="31.5" customHeight="1">
      <c r="B113" s="245"/>
      <c r="D113" s="245"/>
      <c r="E113" s="245"/>
      <c r="F113" s="271"/>
      <c r="Q113" s="271"/>
      <c r="Z113" s="274"/>
    </row>
    <row r="114" spans="2:5" ht="12.75">
      <c r="B114" s="245"/>
      <c r="D114" s="245"/>
      <c r="E114" s="245"/>
    </row>
    <row r="116" spans="2:5" ht="12.75">
      <c r="B116" s="245"/>
      <c r="D116" s="245"/>
      <c r="E116" s="245"/>
    </row>
  </sheetData>
  <sheetProtection/>
  <mergeCells count="23">
    <mergeCell ref="H5:J5"/>
    <mergeCell ref="K5:M5"/>
    <mergeCell ref="N5:N6"/>
    <mergeCell ref="B4:B6"/>
    <mergeCell ref="C4:C6"/>
    <mergeCell ref="D4:D6"/>
    <mergeCell ref="C112:Z112"/>
    <mergeCell ref="Y5:Y6"/>
    <mergeCell ref="C107:Z107"/>
    <mergeCell ref="C108:Z108"/>
    <mergeCell ref="C109:Z109"/>
    <mergeCell ref="C110:Z110"/>
    <mergeCell ref="C111:Z111"/>
    <mergeCell ref="A3:Z3"/>
    <mergeCell ref="E4:N4"/>
    <mergeCell ref="O4:O6"/>
    <mergeCell ref="P4:Y4"/>
    <mergeCell ref="Z4:Z6"/>
    <mergeCell ref="E5:G5"/>
    <mergeCell ref="P5:R5"/>
    <mergeCell ref="S5:U5"/>
    <mergeCell ref="V5:X5"/>
    <mergeCell ref="A4:A6"/>
  </mergeCells>
  <printOptions/>
  <pageMargins left="0.36" right="0.24" top="0.5" bottom="0.45" header="0.43" footer="0.35"/>
  <pageSetup orientation="landscape" paperSize="9" scale="81"/>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M146"/>
  <sheetViews>
    <sheetView zoomScalePageLayoutView="0" workbookViewId="0" topLeftCell="A1">
      <selection activeCell="C2" sqref="C2:D2"/>
    </sheetView>
  </sheetViews>
  <sheetFormatPr defaultColWidth="9.140625" defaultRowHeight="12.75"/>
  <cols>
    <col min="1" max="1" width="6.00390625" style="115" customWidth="1"/>
    <col min="2" max="2" width="10.140625" style="115" customWidth="1"/>
    <col min="3" max="3" width="15.28125" style="116" customWidth="1"/>
    <col min="4" max="4" width="47.421875" style="115" customWidth="1"/>
    <col min="5" max="5" width="12.28125" style="115" customWidth="1"/>
    <col min="6" max="6" width="20.8515625" style="218" customWidth="1"/>
    <col min="7" max="7" width="24.8515625" style="219" customWidth="1"/>
    <col min="8" max="8" width="11.140625" style="115" customWidth="1"/>
    <col min="9" max="16384" width="9.140625" style="115" customWidth="1"/>
  </cols>
  <sheetData>
    <row r="2" spans="2:7" ht="15.75" customHeight="1">
      <c r="B2" s="117" t="s">
        <v>232</v>
      </c>
      <c r="C2" s="373"/>
      <c r="D2" s="373"/>
      <c r="E2" s="119"/>
      <c r="F2" s="216"/>
      <c r="G2" s="217"/>
    </row>
    <row r="3" spans="2:7" ht="12.75">
      <c r="B3" s="119"/>
      <c r="C3" s="118"/>
      <c r="D3" s="119"/>
      <c r="E3" s="119"/>
      <c r="F3" s="216"/>
      <c r="G3" s="217"/>
    </row>
    <row r="4" spans="2:4" ht="18">
      <c r="B4" s="120" t="s">
        <v>381</v>
      </c>
      <c r="C4" s="115"/>
      <c r="D4" s="121"/>
    </row>
    <row r="5" spans="3:4" ht="18">
      <c r="C5" s="120"/>
      <c r="D5" s="121"/>
    </row>
    <row r="6" spans="3:4" ht="12.75">
      <c r="C6" s="122"/>
      <c r="D6" s="123" t="s">
        <v>233</v>
      </c>
    </row>
    <row r="7" ht="15.75">
      <c r="C7" s="220"/>
    </row>
    <row r="9" ht="12.75">
      <c r="F9" s="241"/>
    </row>
    <row r="10" spans="1:7" ht="64.5">
      <c r="A10" s="221" t="s">
        <v>234</v>
      </c>
      <c r="B10" s="221" t="s">
        <v>382</v>
      </c>
      <c r="C10" s="221" t="s">
        <v>235</v>
      </c>
      <c r="D10" s="222" t="s">
        <v>236</v>
      </c>
      <c r="E10" s="223" t="s">
        <v>237</v>
      </c>
      <c r="F10" s="224" t="s">
        <v>383</v>
      </c>
      <c r="G10" s="225" t="s">
        <v>238</v>
      </c>
    </row>
    <row r="11" spans="1:7" ht="51">
      <c r="A11" s="108">
        <v>1</v>
      </c>
      <c r="B11" s="109">
        <v>2.6001</v>
      </c>
      <c r="C11" s="369" t="s">
        <v>239</v>
      </c>
      <c r="D11" s="110" t="s">
        <v>100</v>
      </c>
      <c r="E11" s="124">
        <v>14.01</v>
      </c>
      <c r="F11" s="226"/>
      <c r="G11" s="227">
        <f>E11*F11</f>
        <v>0</v>
      </c>
    </row>
    <row r="12" spans="1:7" ht="15">
      <c r="A12" s="108">
        <v>2</v>
      </c>
      <c r="B12" s="109">
        <v>2.6002</v>
      </c>
      <c r="C12" s="370"/>
      <c r="D12" s="110" t="s">
        <v>101</v>
      </c>
      <c r="E12" s="124">
        <v>5.62</v>
      </c>
      <c r="F12" s="226"/>
      <c r="G12" s="227">
        <f aca="true" t="shared" si="0" ref="G12:G75">E12*F12</f>
        <v>0</v>
      </c>
    </row>
    <row r="13" spans="1:7" ht="15">
      <c r="A13" s="108">
        <v>3</v>
      </c>
      <c r="B13" s="109">
        <v>2.6003</v>
      </c>
      <c r="C13" s="370"/>
      <c r="D13" s="110" t="s">
        <v>102</v>
      </c>
      <c r="E13" s="124">
        <v>18.62</v>
      </c>
      <c r="F13" s="226"/>
      <c r="G13" s="227">
        <f t="shared" si="0"/>
        <v>0</v>
      </c>
    </row>
    <row r="14" spans="1:7" ht="15">
      <c r="A14" s="108">
        <v>4</v>
      </c>
      <c r="B14" s="109" t="s">
        <v>103</v>
      </c>
      <c r="C14" s="370"/>
      <c r="D14" s="110" t="s">
        <v>104</v>
      </c>
      <c r="E14" s="124">
        <v>2.63</v>
      </c>
      <c r="F14" s="226"/>
      <c r="G14" s="227">
        <f t="shared" si="0"/>
        <v>0</v>
      </c>
    </row>
    <row r="15" spans="1:7" ht="15">
      <c r="A15" s="108">
        <v>5</v>
      </c>
      <c r="B15" s="109">
        <v>2.60501</v>
      </c>
      <c r="C15" s="370"/>
      <c r="D15" s="110" t="s">
        <v>105</v>
      </c>
      <c r="E15" s="124">
        <v>7.54</v>
      </c>
      <c r="F15" s="226"/>
      <c r="G15" s="227">
        <f t="shared" si="0"/>
        <v>0</v>
      </c>
    </row>
    <row r="16" spans="1:7" ht="15">
      <c r="A16" s="108">
        <v>6</v>
      </c>
      <c r="B16" s="109">
        <v>2.60502</v>
      </c>
      <c r="C16" s="370"/>
      <c r="D16" s="110" t="s">
        <v>106</v>
      </c>
      <c r="E16" s="124">
        <v>7.88</v>
      </c>
      <c r="F16" s="226"/>
      <c r="G16" s="227">
        <f t="shared" si="0"/>
        <v>0</v>
      </c>
    </row>
    <row r="17" spans="1:7" ht="15">
      <c r="A17" s="108">
        <v>7</v>
      </c>
      <c r="B17" s="109">
        <v>2.6059</v>
      </c>
      <c r="C17" s="370"/>
      <c r="D17" s="110" t="s">
        <v>107</v>
      </c>
      <c r="E17" s="124">
        <v>7.54</v>
      </c>
      <c r="F17" s="226"/>
      <c r="G17" s="227">
        <f t="shared" si="0"/>
        <v>0</v>
      </c>
    </row>
    <row r="18" spans="1:7" ht="15">
      <c r="A18" s="108">
        <v>8</v>
      </c>
      <c r="B18" s="109">
        <v>2.6101</v>
      </c>
      <c r="C18" s="370"/>
      <c r="D18" s="110" t="s">
        <v>108</v>
      </c>
      <c r="E18" s="124">
        <v>14.68</v>
      </c>
      <c r="F18" s="226"/>
      <c r="G18" s="227">
        <f t="shared" si="0"/>
        <v>0</v>
      </c>
    </row>
    <row r="19" spans="1:7" ht="15.75" customHeight="1">
      <c r="A19" s="108">
        <v>9</v>
      </c>
      <c r="B19" s="109">
        <v>2.6102</v>
      </c>
      <c r="C19" s="370"/>
      <c r="D19" s="110" t="s">
        <v>109</v>
      </c>
      <c r="E19" s="124">
        <v>12.3</v>
      </c>
      <c r="F19" s="226"/>
      <c r="G19" s="227">
        <f t="shared" si="0"/>
        <v>0</v>
      </c>
    </row>
    <row r="20" spans="1:7" ht="15">
      <c r="A20" s="108">
        <v>10</v>
      </c>
      <c r="B20" s="109">
        <v>2.6103</v>
      </c>
      <c r="C20" s="371"/>
      <c r="D20" s="110" t="s">
        <v>110</v>
      </c>
      <c r="E20" s="124">
        <v>13.68</v>
      </c>
      <c r="F20" s="226"/>
      <c r="G20" s="227">
        <f t="shared" si="0"/>
        <v>0</v>
      </c>
    </row>
    <row r="21" spans="1:7" ht="15">
      <c r="A21" s="108">
        <v>11</v>
      </c>
      <c r="B21" s="109">
        <v>2.1002</v>
      </c>
      <c r="C21" s="366" t="s">
        <v>240</v>
      </c>
      <c r="D21" s="110" t="s">
        <v>111</v>
      </c>
      <c r="E21" s="124">
        <v>7.04</v>
      </c>
      <c r="F21" s="226"/>
      <c r="G21" s="227">
        <f t="shared" si="0"/>
        <v>0</v>
      </c>
    </row>
    <row r="22" spans="1:7" ht="15">
      <c r="A22" s="108">
        <v>12</v>
      </c>
      <c r="B22" s="109">
        <v>2.1003</v>
      </c>
      <c r="C22" s="367"/>
      <c r="D22" s="110" t="s">
        <v>112</v>
      </c>
      <c r="E22" s="124">
        <v>15.2</v>
      </c>
      <c r="F22" s="226"/>
      <c r="G22" s="227">
        <f t="shared" si="0"/>
        <v>0</v>
      </c>
    </row>
    <row r="23" spans="1:7" ht="15">
      <c r="A23" s="108">
        <v>13</v>
      </c>
      <c r="B23" s="109">
        <v>2.10063</v>
      </c>
      <c r="C23" s="367"/>
      <c r="D23" s="110" t="s">
        <v>384</v>
      </c>
      <c r="E23" s="124">
        <v>40</v>
      </c>
      <c r="F23" s="226"/>
      <c r="G23" s="227">
        <f t="shared" si="0"/>
        <v>0</v>
      </c>
    </row>
    <row r="24" spans="1:7" ht="15">
      <c r="A24" s="108">
        <v>14</v>
      </c>
      <c r="B24" s="109">
        <v>2.1011</v>
      </c>
      <c r="C24" s="367"/>
      <c r="D24" s="110" t="s">
        <v>113</v>
      </c>
      <c r="E24" s="124">
        <v>5.86</v>
      </c>
      <c r="F24" s="226"/>
      <c r="G24" s="227">
        <f t="shared" si="0"/>
        <v>0</v>
      </c>
    </row>
    <row r="25" spans="1:7" ht="15">
      <c r="A25" s="108">
        <v>15</v>
      </c>
      <c r="B25" s="109">
        <v>2.1012</v>
      </c>
      <c r="C25" s="367"/>
      <c r="D25" s="110" t="s">
        <v>114</v>
      </c>
      <c r="E25" s="124">
        <v>5.86</v>
      </c>
      <c r="F25" s="226"/>
      <c r="G25" s="227">
        <f t="shared" si="0"/>
        <v>0</v>
      </c>
    </row>
    <row r="26" spans="1:7" ht="15">
      <c r="A26" s="108">
        <v>16</v>
      </c>
      <c r="B26" s="109">
        <v>2.1014</v>
      </c>
      <c r="C26" s="367"/>
      <c r="D26" s="110" t="s">
        <v>115</v>
      </c>
      <c r="E26" s="124">
        <v>5.92</v>
      </c>
      <c r="F26" s="226"/>
      <c r="G26" s="227">
        <f t="shared" si="0"/>
        <v>0</v>
      </c>
    </row>
    <row r="27" spans="1:7" ht="15">
      <c r="A27" s="108">
        <v>17</v>
      </c>
      <c r="B27" s="109">
        <v>2.1015</v>
      </c>
      <c r="C27" s="367"/>
      <c r="D27" s="110" t="s">
        <v>116</v>
      </c>
      <c r="E27" s="124">
        <v>5.86</v>
      </c>
      <c r="F27" s="226"/>
      <c r="G27" s="227">
        <f t="shared" si="0"/>
        <v>0</v>
      </c>
    </row>
    <row r="28" spans="1:7" ht="15">
      <c r="A28" s="108">
        <v>18</v>
      </c>
      <c r="B28" s="109">
        <v>2.1016</v>
      </c>
      <c r="C28" s="367"/>
      <c r="D28" s="110" t="s">
        <v>117</v>
      </c>
      <c r="E28" s="124">
        <v>5.86</v>
      </c>
      <c r="F28" s="226"/>
      <c r="G28" s="227">
        <f t="shared" si="0"/>
        <v>0</v>
      </c>
    </row>
    <row r="29" spans="1:7" ht="15">
      <c r="A29" s="108">
        <v>19</v>
      </c>
      <c r="B29" s="109" t="s">
        <v>118</v>
      </c>
      <c r="C29" s="367"/>
      <c r="D29" s="110" t="s">
        <v>119</v>
      </c>
      <c r="E29" s="124">
        <v>5.74</v>
      </c>
      <c r="F29" s="226"/>
      <c r="G29" s="227">
        <f t="shared" si="0"/>
        <v>0</v>
      </c>
    </row>
    <row r="30" spans="1:7" ht="15">
      <c r="A30" s="108">
        <v>20</v>
      </c>
      <c r="B30" s="109">
        <v>2.10303</v>
      </c>
      <c r="C30" s="367"/>
      <c r="D30" s="110" t="s">
        <v>120</v>
      </c>
      <c r="E30" s="124">
        <v>5.74</v>
      </c>
      <c r="F30" s="226"/>
      <c r="G30" s="227">
        <f t="shared" si="0"/>
        <v>0</v>
      </c>
    </row>
    <row r="31" spans="1:7" ht="15">
      <c r="A31" s="108">
        <v>21</v>
      </c>
      <c r="B31" s="109">
        <v>2.10304</v>
      </c>
      <c r="C31" s="367"/>
      <c r="D31" s="110" t="s">
        <v>121</v>
      </c>
      <c r="E31" s="124">
        <v>8.19</v>
      </c>
      <c r="F31" s="226"/>
      <c r="G31" s="227">
        <f t="shared" si="0"/>
        <v>0</v>
      </c>
    </row>
    <row r="32" spans="1:7" ht="15">
      <c r="A32" s="108">
        <v>22</v>
      </c>
      <c r="B32" s="109">
        <v>2.10305</v>
      </c>
      <c r="C32" s="367"/>
      <c r="D32" s="110" t="s">
        <v>122</v>
      </c>
      <c r="E32" s="124">
        <v>7.69</v>
      </c>
      <c r="F32" s="226"/>
      <c r="G32" s="227">
        <f t="shared" si="0"/>
        <v>0</v>
      </c>
    </row>
    <row r="33" spans="1:7" ht="15">
      <c r="A33" s="108">
        <v>23</v>
      </c>
      <c r="B33" s="109">
        <v>2.10306</v>
      </c>
      <c r="C33" s="367"/>
      <c r="D33" s="110" t="s">
        <v>123</v>
      </c>
      <c r="E33" s="124">
        <v>7.04</v>
      </c>
      <c r="F33" s="226"/>
      <c r="G33" s="227">
        <f t="shared" si="0"/>
        <v>0</v>
      </c>
    </row>
    <row r="34" spans="1:7" ht="15">
      <c r="A34" s="108">
        <v>24</v>
      </c>
      <c r="B34" s="109">
        <v>2.10402</v>
      </c>
      <c r="C34" s="367"/>
      <c r="D34" s="110" t="s">
        <v>124</v>
      </c>
      <c r="E34" s="124">
        <v>5.86</v>
      </c>
      <c r="F34" s="226"/>
      <c r="G34" s="227">
        <f t="shared" si="0"/>
        <v>0</v>
      </c>
    </row>
    <row r="35" spans="1:7" ht="15">
      <c r="A35" s="108">
        <v>25</v>
      </c>
      <c r="B35" s="109">
        <v>2.10403</v>
      </c>
      <c r="C35" s="367"/>
      <c r="D35" s="110" t="s">
        <v>125</v>
      </c>
      <c r="E35" s="124">
        <v>5.83</v>
      </c>
      <c r="F35" s="226"/>
      <c r="G35" s="227">
        <f t="shared" si="0"/>
        <v>0</v>
      </c>
    </row>
    <row r="36" spans="1:7" ht="15">
      <c r="A36" s="108">
        <v>26</v>
      </c>
      <c r="B36" s="109">
        <v>2.10404</v>
      </c>
      <c r="C36" s="367"/>
      <c r="D36" s="110" t="s">
        <v>126</v>
      </c>
      <c r="E36" s="124">
        <v>10</v>
      </c>
      <c r="F36" s="226"/>
      <c r="G36" s="227">
        <f t="shared" si="0"/>
        <v>0</v>
      </c>
    </row>
    <row r="37" spans="1:7" ht="15">
      <c r="A37" s="108">
        <v>27</v>
      </c>
      <c r="B37" s="109">
        <v>2.10406</v>
      </c>
      <c r="C37" s="367"/>
      <c r="D37" s="110" t="s">
        <v>385</v>
      </c>
      <c r="E37" s="124">
        <v>7.99</v>
      </c>
      <c r="F37" s="226"/>
      <c r="G37" s="227">
        <f t="shared" si="0"/>
        <v>0</v>
      </c>
    </row>
    <row r="38" spans="1:7" ht="15">
      <c r="A38" s="108">
        <v>28</v>
      </c>
      <c r="B38" s="109">
        <v>2.10409</v>
      </c>
      <c r="C38" s="367"/>
      <c r="D38" s="110" t="s">
        <v>127</v>
      </c>
      <c r="E38" s="124">
        <v>7.79</v>
      </c>
      <c r="F38" s="226"/>
      <c r="G38" s="227">
        <f t="shared" si="0"/>
        <v>0</v>
      </c>
    </row>
    <row r="39" spans="1:7" ht="15">
      <c r="A39" s="108">
        <v>29</v>
      </c>
      <c r="B39" s="109" t="s">
        <v>128</v>
      </c>
      <c r="C39" s="367"/>
      <c r="D39" s="110" t="s">
        <v>129</v>
      </c>
      <c r="E39" s="124">
        <v>10</v>
      </c>
      <c r="F39" s="226"/>
      <c r="G39" s="227">
        <f t="shared" si="0"/>
        <v>0</v>
      </c>
    </row>
    <row r="40" spans="1:7" ht="15">
      <c r="A40" s="108">
        <v>30</v>
      </c>
      <c r="B40" s="109">
        <v>2.10501</v>
      </c>
      <c r="C40" s="367"/>
      <c r="D40" s="110" t="s">
        <v>130</v>
      </c>
      <c r="E40" s="124">
        <v>11</v>
      </c>
      <c r="F40" s="226"/>
      <c r="G40" s="227">
        <f t="shared" si="0"/>
        <v>0</v>
      </c>
    </row>
    <row r="41" spans="1:7" ht="15">
      <c r="A41" s="108">
        <v>31</v>
      </c>
      <c r="B41" s="109">
        <v>2.10503</v>
      </c>
      <c r="C41" s="367"/>
      <c r="D41" s="110" t="s">
        <v>131</v>
      </c>
      <c r="E41" s="124">
        <v>5.37</v>
      </c>
      <c r="F41" s="226"/>
      <c r="G41" s="227">
        <f t="shared" si="0"/>
        <v>0</v>
      </c>
    </row>
    <row r="42" spans="1:7" ht="15">
      <c r="A42" s="108">
        <v>32</v>
      </c>
      <c r="B42" s="109">
        <v>2.10504</v>
      </c>
      <c r="C42" s="367"/>
      <c r="D42" s="110" t="s">
        <v>132</v>
      </c>
      <c r="E42" s="124">
        <v>7.88</v>
      </c>
      <c r="F42" s="226"/>
      <c r="G42" s="227">
        <f t="shared" si="0"/>
        <v>0</v>
      </c>
    </row>
    <row r="43" spans="1:7" ht="15">
      <c r="A43" s="108">
        <v>33</v>
      </c>
      <c r="B43" s="109">
        <v>2.10505</v>
      </c>
      <c r="C43" s="367"/>
      <c r="D43" s="110" t="s">
        <v>133</v>
      </c>
      <c r="E43" s="124">
        <v>5.37</v>
      </c>
      <c r="F43" s="226"/>
      <c r="G43" s="227">
        <f t="shared" si="0"/>
        <v>0</v>
      </c>
    </row>
    <row r="44" spans="1:7" ht="15.75" customHeight="1">
      <c r="A44" s="108">
        <v>34</v>
      </c>
      <c r="B44" s="109">
        <v>2.10506</v>
      </c>
      <c r="C44" s="367"/>
      <c r="D44" s="110" t="s">
        <v>134</v>
      </c>
      <c r="E44" s="124">
        <v>7.1</v>
      </c>
      <c r="F44" s="226"/>
      <c r="G44" s="227">
        <f t="shared" si="0"/>
        <v>0</v>
      </c>
    </row>
    <row r="45" spans="1:7" s="125" customFormat="1" ht="15">
      <c r="A45" s="108">
        <v>35</v>
      </c>
      <c r="B45" s="109">
        <v>2.10507</v>
      </c>
      <c r="C45" s="367"/>
      <c r="D45" s="110" t="s">
        <v>386</v>
      </c>
      <c r="E45" s="124">
        <v>13</v>
      </c>
      <c r="F45" s="228"/>
      <c r="G45" s="227">
        <f t="shared" si="0"/>
        <v>0</v>
      </c>
    </row>
    <row r="46" spans="1:7" ht="15">
      <c r="A46" s="108">
        <v>36</v>
      </c>
      <c r="B46" s="109" t="s">
        <v>136</v>
      </c>
      <c r="C46" s="367"/>
      <c r="D46" s="110" t="s">
        <v>137</v>
      </c>
      <c r="E46" s="124">
        <v>9.34</v>
      </c>
      <c r="F46" s="226"/>
      <c r="G46" s="227">
        <f t="shared" si="0"/>
        <v>0</v>
      </c>
    </row>
    <row r="47" spans="1:7" ht="15">
      <c r="A47" s="108">
        <v>37</v>
      </c>
      <c r="B47" s="109">
        <v>2.2604</v>
      </c>
      <c r="C47" s="367"/>
      <c r="D47" s="110" t="s">
        <v>138</v>
      </c>
      <c r="E47" s="124">
        <v>5.37</v>
      </c>
      <c r="F47" s="226"/>
      <c r="G47" s="227">
        <f t="shared" si="0"/>
        <v>0</v>
      </c>
    </row>
    <row r="48" spans="1:7" ht="15">
      <c r="A48" s="108">
        <v>38</v>
      </c>
      <c r="B48" s="109">
        <v>2.2612</v>
      </c>
      <c r="C48" s="367"/>
      <c r="D48" s="110" t="s">
        <v>139</v>
      </c>
      <c r="E48" s="124">
        <v>22</v>
      </c>
      <c r="F48" s="226"/>
      <c r="G48" s="227">
        <f t="shared" si="0"/>
        <v>0</v>
      </c>
    </row>
    <row r="49" spans="1:7" ht="15">
      <c r="A49" s="108">
        <v>39</v>
      </c>
      <c r="B49" s="109">
        <v>2.2622</v>
      </c>
      <c r="C49" s="367"/>
      <c r="D49" s="110" t="s">
        <v>140</v>
      </c>
      <c r="E49" s="124">
        <v>5.37</v>
      </c>
      <c r="F49" s="226"/>
      <c r="G49" s="227">
        <f t="shared" si="0"/>
        <v>0</v>
      </c>
    </row>
    <row r="50" spans="1:7" ht="15">
      <c r="A50" s="108">
        <v>40</v>
      </c>
      <c r="B50" s="109">
        <v>2.2623</v>
      </c>
      <c r="C50" s="368"/>
      <c r="D50" s="110" t="s">
        <v>141</v>
      </c>
      <c r="E50" s="124">
        <v>8</v>
      </c>
      <c r="F50" s="226"/>
      <c r="G50" s="227">
        <f t="shared" si="0"/>
        <v>0</v>
      </c>
    </row>
    <row r="51" spans="1:7" ht="15">
      <c r="A51" s="108">
        <v>41</v>
      </c>
      <c r="B51" s="109" t="s">
        <v>142</v>
      </c>
      <c r="C51" s="369" t="s">
        <v>241</v>
      </c>
      <c r="D51" s="110" t="s">
        <v>143</v>
      </c>
      <c r="E51" s="124">
        <v>20.5</v>
      </c>
      <c r="F51" s="226"/>
      <c r="G51" s="227">
        <f t="shared" si="0"/>
        <v>0</v>
      </c>
    </row>
    <row r="52" spans="1:7" ht="15">
      <c r="A52" s="108">
        <v>42</v>
      </c>
      <c r="B52" s="109">
        <v>2.2502</v>
      </c>
      <c r="C52" s="370"/>
      <c r="D52" s="110" t="s">
        <v>144</v>
      </c>
      <c r="E52" s="124">
        <v>20.83</v>
      </c>
      <c r="F52" s="226"/>
      <c r="G52" s="227">
        <f t="shared" si="0"/>
        <v>0</v>
      </c>
    </row>
    <row r="53" spans="1:7" ht="15">
      <c r="A53" s="108">
        <v>43</v>
      </c>
      <c r="B53" s="109">
        <v>2.2507</v>
      </c>
      <c r="C53" s="370"/>
      <c r="D53" s="110" t="s">
        <v>145</v>
      </c>
      <c r="E53" s="124">
        <v>43</v>
      </c>
      <c r="F53" s="226"/>
      <c r="G53" s="227">
        <f t="shared" si="0"/>
        <v>0</v>
      </c>
    </row>
    <row r="54" spans="1:7" ht="15">
      <c r="A54" s="108">
        <v>44</v>
      </c>
      <c r="B54" s="109">
        <v>2.2509</v>
      </c>
      <c r="C54" s="370"/>
      <c r="D54" s="110" t="s">
        <v>146</v>
      </c>
      <c r="E54" s="124">
        <v>23.82</v>
      </c>
      <c r="F54" s="226"/>
      <c r="G54" s="227">
        <f t="shared" si="0"/>
        <v>0</v>
      </c>
    </row>
    <row r="55" spans="1:7" ht="15">
      <c r="A55" s="108">
        <v>45</v>
      </c>
      <c r="B55" s="109" t="s">
        <v>147</v>
      </c>
      <c r="C55" s="370"/>
      <c r="D55" s="110" t="s">
        <v>148</v>
      </c>
      <c r="E55" s="124">
        <v>23.82</v>
      </c>
      <c r="F55" s="226"/>
      <c r="G55" s="227">
        <f t="shared" si="0"/>
        <v>0</v>
      </c>
    </row>
    <row r="56" spans="1:7" ht="15">
      <c r="A56" s="108">
        <v>46</v>
      </c>
      <c r="B56" s="109">
        <v>2.2514</v>
      </c>
      <c r="C56" s="370"/>
      <c r="D56" s="110" t="s">
        <v>149</v>
      </c>
      <c r="E56" s="124">
        <v>27.87</v>
      </c>
      <c r="F56" s="226"/>
      <c r="G56" s="227">
        <f t="shared" si="0"/>
        <v>0</v>
      </c>
    </row>
    <row r="57" spans="1:7" ht="15">
      <c r="A57" s="108">
        <v>47</v>
      </c>
      <c r="B57" s="109">
        <v>2.2521</v>
      </c>
      <c r="C57" s="370"/>
      <c r="D57" s="110" t="s">
        <v>150</v>
      </c>
      <c r="E57" s="124">
        <v>30.1</v>
      </c>
      <c r="F57" s="226"/>
      <c r="G57" s="227">
        <f t="shared" si="0"/>
        <v>0</v>
      </c>
    </row>
    <row r="58" spans="1:7" ht="15">
      <c r="A58" s="108">
        <v>48</v>
      </c>
      <c r="B58" s="109">
        <v>2.2522</v>
      </c>
      <c r="C58" s="370"/>
      <c r="D58" s="110" t="s">
        <v>151</v>
      </c>
      <c r="E58" s="124">
        <v>23.82</v>
      </c>
      <c r="F58" s="226"/>
      <c r="G58" s="227">
        <f t="shared" si="0"/>
        <v>0</v>
      </c>
    </row>
    <row r="59" spans="1:7" ht="15">
      <c r="A59" s="108">
        <v>49</v>
      </c>
      <c r="B59" s="109">
        <v>2.2523</v>
      </c>
      <c r="C59" s="370"/>
      <c r="D59" s="110" t="s">
        <v>152</v>
      </c>
      <c r="E59" s="124">
        <v>25.31</v>
      </c>
      <c r="F59" s="226"/>
      <c r="G59" s="227">
        <f t="shared" si="0"/>
        <v>0</v>
      </c>
    </row>
    <row r="60" spans="1:7" ht="15">
      <c r="A60" s="108">
        <v>50</v>
      </c>
      <c r="B60" s="109">
        <v>2.2525</v>
      </c>
      <c r="C60" s="370"/>
      <c r="D60" s="110" t="s">
        <v>153</v>
      </c>
      <c r="E60" s="124">
        <v>25.31</v>
      </c>
      <c r="F60" s="226"/>
      <c r="G60" s="227">
        <f t="shared" si="0"/>
        <v>0</v>
      </c>
    </row>
    <row r="61" spans="1:7" ht="15">
      <c r="A61" s="108">
        <v>51</v>
      </c>
      <c r="B61" s="109">
        <v>2.327091</v>
      </c>
      <c r="C61" s="370"/>
      <c r="D61" s="110" t="s">
        <v>154</v>
      </c>
      <c r="E61" s="124">
        <v>40.98</v>
      </c>
      <c r="F61" s="226"/>
      <c r="G61" s="227">
        <f t="shared" si="0"/>
        <v>0</v>
      </c>
    </row>
    <row r="62" spans="1:7" ht="15">
      <c r="A62" s="108">
        <v>52</v>
      </c>
      <c r="B62" s="109">
        <v>2.327092</v>
      </c>
      <c r="C62" s="370"/>
      <c r="D62" s="110" t="s">
        <v>155</v>
      </c>
      <c r="E62" s="124">
        <v>31.15</v>
      </c>
      <c r="F62" s="226"/>
      <c r="G62" s="227">
        <f t="shared" si="0"/>
        <v>0</v>
      </c>
    </row>
    <row r="63" spans="1:7" ht="15">
      <c r="A63" s="108">
        <v>53</v>
      </c>
      <c r="B63" s="109">
        <v>2.327093</v>
      </c>
      <c r="C63" s="370"/>
      <c r="D63" s="110" t="s">
        <v>156</v>
      </c>
      <c r="E63" s="124">
        <v>64.9</v>
      </c>
      <c r="F63" s="226"/>
      <c r="G63" s="227">
        <f t="shared" si="0"/>
        <v>0</v>
      </c>
    </row>
    <row r="64" spans="1:7" ht="15">
      <c r="A64" s="108">
        <v>54</v>
      </c>
      <c r="B64" s="109" t="s">
        <v>242</v>
      </c>
      <c r="C64" s="370"/>
      <c r="D64" s="110" t="s">
        <v>157</v>
      </c>
      <c r="E64" s="124">
        <v>33.29</v>
      </c>
      <c r="F64" s="226"/>
      <c r="G64" s="227">
        <f t="shared" si="0"/>
        <v>0</v>
      </c>
    </row>
    <row r="65" spans="1:7" ht="15">
      <c r="A65" s="108">
        <v>55</v>
      </c>
      <c r="B65" s="109" t="s">
        <v>158</v>
      </c>
      <c r="C65" s="370"/>
      <c r="D65" s="110" t="s">
        <v>159</v>
      </c>
      <c r="E65" s="124">
        <v>11.48</v>
      </c>
      <c r="F65" s="226"/>
      <c r="G65" s="227">
        <f t="shared" si="0"/>
        <v>0</v>
      </c>
    </row>
    <row r="66" spans="1:7" ht="15">
      <c r="A66" s="108">
        <v>56</v>
      </c>
      <c r="B66" s="109" t="s">
        <v>160</v>
      </c>
      <c r="C66" s="370"/>
      <c r="D66" s="110" t="s">
        <v>161</v>
      </c>
      <c r="E66" s="124">
        <v>5.49</v>
      </c>
      <c r="F66" s="226"/>
      <c r="G66" s="227">
        <f t="shared" si="0"/>
        <v>0</v>
      </c>
    </row>
    <row r="67" spans="1:7" ht="15">
      <c r="A67" s="108">
        <v>57</v>
      </c>
      <c r="B67" s="109">
        <v>2.40013</v>
      </c>
      <c r="C67" s="370"/>
      <c r="D67" s="110" t="s">
        <v>162</v>
      </c>
      <c r="E67" s="124">
        <v>12.29</v>
      </c>
      <c r="F67" s="226"/>
      <c r="G67" s="227">
        <f t="shared" si="0"/>
        <v>0</v>
      </c>
    </row>
    <row r="68" spans="1:7" ht="15">
      <c r="A68" s="108">
        <v>58</v>
      </c>
      <c r="B68" s="109">
        <v>2.40203</v>
      </c>
      <c r="C68" s="370"/>
      <c r="D68" s="110" t="s">
        <v>163</v>
      </c>
      <c r="E68" s="124">
        <v>40</v>
      </c>
      <c r="F68" s="226"/>
      <c r="G68" s="227">
        <f t="shared" si="0"/>
        <v>0</v>
      </c>
    </row>
    <row r="69" spans="1:7" ht="15">
      <c r="A69" s="108">
        <v>59</v>
      </c>
      <c r="B69" s="109">
        <v>2.430011</v>
      </c>
      <c r="C69" s="370"/>
      <c r="D69" s="110" t="s">
        <v>164</v>
      </c>
      <c r="E69" s="124">
        <v>10.84</v>
      </c>
      <c r="F69" s="226"/>
      <c r="G69" s="227">
        <f t="shared" si="0"/>
        <v>0</v>
      </c>
    </row>
    <row r="70" spans="1:7" ht="15">
      <c r="A70" s="108">
        <v>60</v>
      </c>
      <c r="B70" s="109">
        <v>2.430012</v>
      </c>
      <c r="C70" s="370"/>
      <c r="D70" s="110" t="s">
        <v>165</v>
      </c>
      <c r="E70" s="124">
        <v>10.84</v>
      </c>
      <c r="F70" s="226"/>
      <c r="G70" s="227">
        <f t="shared" si="0"/>
        <v>0</v>
      </c>
    </row>
    <row r="71" spans="1:7" ht="15">
      <c r="A71" s="108">
        <v>61</v>
      </c>
      <c r="B71" s="109" t="s">
        <v>166</v>
      </c>
      <c r="C71" s="370"/>
      <c r="D71" s="110" t="s">
        <v>167</v>
      </c>
      <c r="E71" s="124">
        <v>14.77</v>
      </c>
      <c r="F71" s="226"/>
      <c r="G71" s="227">
        <f t="shared" si="0"/>
        <v>0</v>
      </c>
    </row>
    <row r="72" spans="1:7" ht="15">
      <c r="A72" s="108">
        <v>62</v>
      </c>
      <c r="B72" s="109">
        <v>2.43011</v>
      </c>
      <c r="C72" s="370"/>
      <c r="D72" s="110" t="s">
        <v>168</v>
      </c>
      <c r="E72" s="124">
        <v>14.77</v>
      </c>
      <c r="F72" s="226"/>
      <c r="G72" s="227">
        <f t="shared" si="0"/>
        <v>0</v>
      </c>
    </row>
    <row r="73" spans="1:7" ht="15">
      <c r="A73" s="108">
        <v>63</v>
      </c>
      <c r="B73" s="109">
        <v>2.43012</v>
      </c>
      <c r="C73" s="370"/>
      <c r="D73" s="110" t="s">
        <v>169</v>
      </c>
      <c r="E73" s="124">
        <v>15.1</v>
      </c>
      <c r="F73" s="226"/>
      <c r="G73" s="227">
        <f t="shared" si="0"/>
        <v>0</v>
      </c>
    </row>
    <row r="74" spans="1:7" ht="15.75" customHeight="1">
      <c r="A74" s="108">
        <v>64</v>
      </c>
      <c r="B74" s="109">
        <v>2.43014</v>
      </c>
      <c r="C74" s="370"/>
      <c r="D74" s="110" t="s">
        <v>170</v>
      </c>
      <c r="E74" s="124">
        <v>14.29</v>
      </c>
      <c r="F74" s="226"/>
      <c r="G74" s="227">
        <f t="shared" si="0"/>
        <v>0</v>
      </c>
    </row>
    <row r="75" spans="1:7" ht="15.75" customHeight="1">
      <c r="A75" s="108">
        <v>65</v>
      </c>
      <c r="B75" s="109">
        <v>2.40053</v>
      </c>
      <c r="C75" s="370"/>
      <c r="D75" s="110" t="s">
        <v>171</v>
      </c>
      <c r="E75" s="124">
        <v>10.67</v>
      </c>
      <c r="F75" s="226"/>
      <c r="G75" s="227">
        <f t="shared" si="0"/>
        <v>0</v>
      </c>
    </row>
    <row r="76" spans="1:7" ht="15">
      <c r="A76" s="108">
        <v>66</v>
      </c>
      <c r="B76" s="109" t="s">
        <v>172</v>
      </c>
      <c r="C76" s="370"/>
      <c r="D76" s="110" t="s">
        <v>173</v>
      </c>
      <c r="E76" s="124">
        <v>9.34</v>
      </c>
      <c r="F76" s="226"/>
      <c r="G76" s="227">
        <f aca="true" t="shared" si="1" ref="G76:G108">E76*F76</f>
        <v>0</v>
      </c>
    </row>
    <row r="77" spans="1:7" ht="15">
      <c r="A77" s="108">
        <v>67</v>
      </c>
      <c r="B77" s="109">
        <v>2.43044</v>
      </c>
      <c r="C77" s="370"/>
      <c r="D77" s="110" t="s">
        <v>174</v>
      </c>
      <c r="E77" s="124">
        <v>39</v>
      </c>
      <c r="F77" s="226"/>
      <c r="G77" s="227">
        <f t="shared" si="1"/>
        <v>0</v>
      </c>
    </row>
    <row r="78" spans="1:7" ht="15.75" customHeight="1">
      <c r="A78" s="108">
        <v>68</v>
      </c>
      <c r="B78" s="109">
        <v>2.43135</v>
      </c>
      <c r="C78" s="370"/>
      <c r="D78" s="110" t="s">
        <v>175</v>
      </c>
      <c r="E78" s="124">
        <v>23.07</v>
      </c>
      <c r="F78" s="226"/>
      <c r="G78" s="227">
        <f t="shared" si="1"/>
        <v>0</v>
      </c>
    </row>
    <row r="79" spans="1:7" ht="15">
      <c r="A79" s="108">
        <v>69</v>
      </c>
      <c r="B79" s="109">
        <v>2.43136</v>
      </c>
      <c r="C79" s="371"/>
      <c r="D79" s="110" t="s">
        <v>176</v>
      </c>
      <c r="E79" s="124">
        <v>23.61</v>
      </c>
      <c r="F79" s="226"/>
      <c r="G79" s="227">
        <f t="shared" si="1"/>
        <v>0</v>
      </c>
    </row>
    <row r="80" spans="1:7" ht="38.25">
      <c r="A80" s="108">
        <v>70</v>
      </c>
      <c r="B80" s="109">
        <v>2.3025</v>
      </c>
      <c r="C80" s="366" t="s">
        <v>243</v>
      </c>
      <c r="D80" s="110" t="s">
        <v>177</v>
      </c>
      <c r="E80" s="124">
        <v>15.29</v>
      </c>
      <c r="F80" s="226"/>
      <c r="G80" s="227">
        <f t="shared" si="1"/>
        <v>0</v>
      </c>
    </row>
    <row r="81" spans="1:7" ht="15.75" customHeight="1">
      <c r="A81" s="108">
        <v>71</v>
      </c>
      <c r="B81" s="109">
        <v>2.50102</v>
      </c>
      <c r="C81" s="368"/>
      <c r="D81" s="110" t="s">
        <v>178</v>
      </c>
      <c r="E81" s="124">
        <v>15.29</v>
      </c>
      <c r="F81" s="226"/>
      <c r="G81" s="227">
        <f t="shared" si="1"/>
        <v>0</v>
      </c>
    </row>
    <row r="82" spans="1:7" ht="25.5">
      <c r="A82" s="108">
        <v>72</v>
      </c>
      <c r="B82" s="109" t="s">
        <v>179</v>
      </c>
      <c r="C82" s="215" t="s">
        <v>244</v>
      </c>
      <c r="D82" s="110" t="s">
        <v>180</v>
      </c>
      <c r="E82" s="124">
        <v>15.29</v>
      </c>
      <c r="F82" s="226"/>
      <c r="G82" s="227">
        <f t="shared" si="1"/>
        <v>0</v>
      </c>
    </row>
    <row r="83" spans="1:7" ht="25.5">
      <c r="A83" s="108">
        <v>73</v>
      </c>
      <c r="B83" s="109">
        <v>2.3062</v>
      </c>
      <c r="C83" s="366" t="s">
        <v>245</v>
      </c>
      <c r="D83" s="110" t="s">
        <v>181</v>
      </c>
      <c r="E83" s="124">
        <v>15.29</v>
      </c>
      <c r="F83" s="226"/>
      <c r="G83" s="227">
        <f t="shared" si="1"/>
        <v>0</v>
      </c>
    </row>
    <row r="84" spans="1:7" ht="38.25">
      <c r="A84" s="108">
        <v>74</v>
      </c>
      <c r="B84" s="109" t="s">
        <v>246</v>
      </c>
      <c r="C84" s="367"/>
      <c r="D84" s="110" t="s">
        <v>183</v>
      </c>
      <c r="E84" s="124">
        <v>15.29</v>
      </c>
      <c r="F84" s="226"/>
      <c r="G84" s="227">
        <f t="shared" si="1"/>
        <v>0</v>
      </c>
    </row>
    <row r="85" spans="1:7" ht="15">
      <c r="A85" s="108">
        <v>75</v>
      </c>
      <c r="B85" s="109" t="s">
        <v>184</v>
      </c>
      <c r="C85" s="367"/>
      <c r="D85" s="110" t="s">
        <v>185</v>
      </c>
      <c r="E85" s="124">
        <v>12.46</v>
      </c>
      <c r="F85" s="226"/>
      <c r="G85" s="227">
        <f t="shared" si="1"/>
        <v>0</v>
      </c>
    </row>
    <row r="86" spans="1:7" ht="15.75" customHeight="1">
      <c r="A86" s="108">
        <v>76</v>
      </c>
      <c r="B86" s="109">
        <v>2.2701</v>
      </c>
      <c r="C86" s="368"/>
      <c r="D86" s="110" t="s">
        <v>186</v>
      </c>
      <c r="E86" s="124">
        <v>25</v>
      </c>
      <c r="F86" s="226"/>
      <c r="G86" s="227">
        <f t="shared" si="1"/>
        <v>0</v>
      </c>
    </row>
    <row r="87" spans="1:7" ht="25.5">
      <c r="A87" s="108">
        <v>77</v>
      </c>
      <c r="B87" s="109">
        <v>2.3074</v>
      </c>
      <c r="C87" s="366" t="s">
        <v>247</v>
      </c>
      <c r="D87" s="110" t="s">
        <v>187</v>
      </c>
      <c r="E87" s="124">
        <v>15.29</v>
      </c>
      <c r="F87" s="226"/>
      <c r="G87" s="227">
        <f t="shared" si="1"/>
        <v>0</v>
      </c>
    </row>
    <row r="88" spans="1:7" ht="25.5">
      <c r="A88" s="108">
        <v>78</v>
      </c>
      <c r="B88" s="109">
        <v>2.50114</v>
      </c>
      <c r="C88" s="368"/>
      <c r="D88" s="110" t="s">
        <v>188</v>
      </c>
      <c r="E88" s="124">
        <v>15.29</v>
      </c>
      <c r="F88" s="226"/>
      <c r="G88" s="227">
        <f t="shared" si="1"/>
        <v>0</v>
      </c>
    </row>
    <row r="89" spans="1:7" ht="15.75" customHeight="1">
      <c r="A89" s="108">
        <v>79</v>
      </c>
      <c r="B89" s="109" t="s">
        <v>189</v>
      </c>
      <c r="C89" s="366" t="s">
        <v>248</v>
      </c>
      <c r="D89" s="110" t="s">
        <v>190</v>
      </c>
      <c r="E89" s="124">
        <v>15.29</v>
      </c>
      <c r="F89" s="226"/>
      <c r="G89" s="227">
        <f t="shared" si="1"/>
        <v>0</v>
      </c>
    </row>
    <row r="90" spans="1:7" ht="25.5">
      <c r="A90" s="108">
        <v>80</v>
      </c>
      <c r="B90" s="109">
        <v>2.50115</v>
      </c>
      <c r="C90" s="368"/>
      <c r="D90" s="110" t="s">
        <v>191</v>
      </c>
      <c r="E90" s="124">
        <v>15.29</v>
      </c>
      <c r="F90" s="226"/>
      <c r="G90" s="227">
        <f t="shared" si="1"/>
        <v>0</v>
      </c>
    </row>
    <row r="91" spans="1:7" ht="38.25">
      <c r="A91" s="108">
        <v>81</v>
      </c>
      <c r="B91" s="109" t="s">
        <v>192</v>
      </c>
      <c r="C91" s="366" t="s">
        <v>249</v>
      </c>
      <c r="D91" s="110" t="s">
        <v>193</v>
      </c>
      <c r="E91" s="124">
        <v>15.29</v>
      </c>
      <c r="F91" s="226"/>
      <c r="G91" s="227">
        <f t="shared" si="1"/>
        <v>0</v>
      </c>
    </row>
    <row r="92" spans="1:7" ht="15.75" customHeight="1">
      <c r="A92" s="108">
        <v>82</v>
      </c>
      <c r="B92" s="109">
        <v>2.50119</v>
      </c>
      <c r="C92" s="368"/>
      <c r="D92" s="110" t="s">
        <v>194</v>
      </c>
      <c r="E92" s="124">
        <v>15.29</v>
      </c>
      <c r="F92" s="226"/>
      <c r="G92" s="227">
        <f t="shared" si="1"/>
        <v>0</v>
      </c>
    </row>
    <row r="93" spans="1:7" ht="38.25">
      <c r="A93" s="108">
        <v>83</v>
      </c>
      <c r="B93" s="109">
        <v>2.3022</v>
      </c>
      <c r="C93" s="366" t="s">
        <v>250</v>
      </c>
      <c r="D93" s="110" t="s">
        <v>195</v>
      </c>
      <c r="E93" s="124">
        <v>15.29</v>
      </c>
      <c r="F93" s="226"/>
      <c r="G93" s="227">
        <f t="shared" si="1"/>
        <v>0</v>
      </c>
    </row>
    <row r="94" spans="1:7" ht="27" customHeight="1">
      <c r="A94" s="108">
        <v>84</v>
      </c>
      <c r="B94" s="109">
        <v>2.50103</v>
      </c>
      <c r="C94" s="368"/>
      <c r="D94" s="110" t="s">
        <v>196</v>
      </c>
      <c r="E94" s="124">
        <v>15.29</v>
      </c>
      <c r="F94" s="226"/>
      <c r="G94" s="227">
        <f t="shared" si="1"/>
        <v>0</v>
      </c>
    </row>
    <row r="95" spans="1:7" ht="15.75" customHeight="1">
      <c r="A95" s="108">
        <v>85</v>
      </c>
      <c r="B95" s="109" t="s">
        <v>197</v>
      </c>
      <c r="C95" s="366" t="s">
        <v>251</v>
      </c>
      <c r="D95" s="110" t="s">
        <v>198</v>
      </c>
      <c r="E95" s="124">
        <v>15.29</v>
      </c>
      <c r="F95" s="226"/>
      <c r="G95" s="227">
        <f t="shared" si="1"/>
        <v>0</v>
      </c>
    </row>
    <row r="96" spans="1:7" ht="38.25">
      <c r="A96" s="108">
        <v>86</v>
      </c>
      <c r="B96" s="109" t="s">
        <v>199</v>
      </c>
      <c r="C96" s="368"/>
      <c r="D96" s="110" t="s">
        <v>200</v>
      </c>
      <c r="E96" s="124">
        <v>15.29</v>
      </c>
      <c r="F96" s="226"/>
      <c r="G96" s="227">
        <f t="shared" si="1"/>
        <v>0</v>
      </c>
    </row>
    <row r="97" spans="1:7" ht="38.25">
      <c r="A97" s="108">
        <v>87</v>
      </c>
      <c r="B97" s="109">
        <v>2.5032</v>
      </c>
      <c r="C97" s="366" t="s">
        <v>252</v>
      </c>
      <c r="D97" s="110" t="s">
        <v>201</v>
      </c>
      <c r="E97" s="124">
        <v>15.29</v>
      </c>
      <c r="F97" s="226"/>
      <c r="G97" s="227">
        <f t="shared" si="1"/>
        <v>0</v>
      </c>
    </row>
    <row r="98" spans="1:7" ht="15.75" customHeight="1">
      <c r="A98" s="108">
        <v>88</v>
      </c>
      <c r="B98" s="109" t="s">
        <v>202</v>
      </c>
      <c r="C98" s="368"/>
      <c r="D98" s="110" t="s">
        <v>203</v>
      </c>
      <c r="E98" s="124">
        <v>15.29</v>
      </c>
      <c r="F98" s="226"/>
      <c r="G98" s="227">
        <f t="shared" si="1"/>
        <v>0</v>
      </c>
    </row>
    <row r="99" spans="1:7" ht="15">
      <c r="A99" s="108">
        <v>89</v>
      </c>
      <c r="B99" s="109">
        <v>2.313</v>
      </c>
      <c r="C99" s="366" t="s">
        <v>253</v>
      </c>
      <c r="D99" s="110" t="s">
        <v>204</v>
      </c>
      <c r="E99" s="124">
        <v>12.23</v>
      </c>
      <c r="F99" s="226"/>
      <c r="G99" s="227">
        <f t="shared" si="1"/>
        <v>0</v>
      </c>
    </row>
    <row r="100" spans="1:7" ht="27" customHeight="1">
      <c r="A100" s="108">
        <v>90</v>
      </c>
      <c r="B100" s="109">
        <v>2.502</v>
      </c>
      <c r="C100" s="368"/>
      <c r="D100" s="110" t="s">
        <v>205</v>
      </c>
      <c r="E100" s="124">
        <v>14.55</v>
      </c>
      <c r="F100" s="226"/>
      <c r="G100" s="227">
        <f t="shared" si="1"/>
        <v>0</v>
      </c>
    </row>
    <row r="101" spans="1:7" ht="15.75" customHeight="1">
      <c r="A101" s="108">
        <v>91</v>
      </c>
      <c r="B101" s="109" t="s">
        <v>84</v>
      </c>
      <c r="C101" s="366" t="s">
        <v>254</v>
      </c>
      <c r="D101" s="111" t="s">
        <v>85</v>
      </c>
      <c r="E101" s="124">
        <v>130</v>
      </c>
      <c r="F101" s="226"/>
      <c r="G101" s="227">
        <f t="shared" si="1"/>
        <v>0</v>
      </c>
    </row>
    <row r="102" spans="1:7" ht="25.5">
      <c r="A102" s="108">
        <v>92</v>
      </c>
      <c r="B102" s="109" t="s">
        <v>86</v>
      </c>
      <c r="C102" s="367"/>
      <c r="D102" s="111" t="s">
        <v>87</v>
      </c>
      <c r="E102" s="124">
        <v>250</v>
      </c>
      <c r="F102" s="226"/>
      <c r="G102" s="227">
        <f t="shared" si="1"/>
        <v>0</v>
      </c>
    </row>
    <row r="103" spans="1:7" ht="25.5">
      <c r="A103" s="108">
        <v>93</v>
      </c>
      <c r="B103" s="109" t="s">
        <v>88</v>
      </c>
      <c r="C103" s="367"/>
      <c r="D103" s="111" t="s">
        <v>206</v>
      </c>
      <c r="E103" s="124">
        <v>160</v>
      </c>
      <c r="F103" s="226"/>
      <c r="G103" s="227">
        <f t="shared" si="1"/>
        <v>0</v>
      </c>
    </row>
    <row r="104" spans="1:7" ht="15.75" customHeight="1">
      <c r="A104" s="108">
        <v>94</v>
      </c>
      <c r="B104" s="109" t="s">
        <v>89</v>
      </c>
      <c r="C104" s="367"/>
      <c r="D104" s="111" t="s">
        <v>207</v>
      </c>
      <c r="E104" s="124">
        <v>280</v>
      </c>
      <c r="F104" s="226"/>
      <c r="G104" s="227">
        <f t="shared" si="1"/>
        <v>0</v>
      </c>
    </row>
    <row r="105" spans="1:7" ht="15">
      <c r="A105" s="108">
        <v>95</v>
      </c>
      <c r="B105" s="109" t="s">
        <v>208</v>
      </c>
      <c r="C105" s="367"/>
      <c r="D105" s="111" t="s">
        <v>209</v>
      </c>
      <c r="E105" s="124">
        <v>200</v>
      </c>
      <c r="F105" s="226"/>
      <c r="G105" s="227">
        <f t="shared" si="1"/>
        <v>0</v>
      </c>
    </row>
    <row r="106" spans="1:7" ht="25.5">
      <c r="A106" s="108">
        <v>96</v>
      </c>
      <c r="B106" s="109" t="s">
        <v>210</v>
      </c>
      <c r="C106" s="367"/>
      <c r="D106" s="111" t="s">
        <v>90</v>
      </c>
      <c r="E106" s="124">
        <v>100</v>
      </c>
      <c r="F106" s="226"/>
      <c r="G106" s="227">
        <f t="shared" si="1"/>
        <v>0</v>
      </c>
    </row>
    <row r="107" spans="1:7" ht="15.75" customHeight="1">
      <c r="A107" s="108">
        <v>97</v>
      </c>
      <c r="B107" s="109" t="s">
        <v>211</v>
      </c>
      <c r="C107" s="367"/>
      <c r="D107" s="111" t="s">
        <v>91</v>
      </c>
      <c r="E107" s="124">
        <v>40</v>
      </c>
      <c r="F107" s="226"/>
      <c r="G107" s="227">
        <f t="shared" si="1"/>
        <v>0</v>
      </c>
    </row>
    <row r="108" spans="1:7" ht="15.75" customHeight="1">
      <c r="A108" s="108">
        <v>98</v>
      </c>
      <c r="B108" s="109" t="s">
        <v>212</v>
      </c>
      <c r="C108" s="367"/>
      <c r="D108" s="111" t="s">
        <v>92</v>
      </c>
      <c r="E108" s="124">
        <v>80</v>
      </c>
      <c r="F108" s="226"/>
      <c r="G108" s="227">
        <f t="shared" si="1"/>
        <v>0</v>
      </c>
    </row>
    <row r="109" spans="1:7" ht="15.75">
      <c r="A109" s="372" t="s">
        <v>213</v>
      </c>
      <c r="B109" s="372"/>
      <c r="C109" s="372"/>
      <c r="D109" s="372"/>
      <c r="E109" s="126" t="s">
        <v>214</v>
      </c>
      <c r="F109" s="229">
        <f>SUM(F11:F108)</f>
        <v>0</v>
      </c>
      <c r="G109" s="227">
        <f>SUM(G11:G108)</f>
        <v>0</v>
      </c>
    </row>
    <row r="110" spans="1:7" ht="18">
      <c r="A110" s="121" t="s">
        <v>255</v>
      </c>
      <c r="C110" s="127"/>
      <c r="D110" s="127"/>
      <c r="E110" s="128"/>
      <c r="F110" s="129"/>
      <c r="G110" s="230"/>
    </row>
    <row r="111" spans="1:7" ht="18">
      <c r="A111" s="121"/>
      <c r="C111" s="127"/>
      <c r="D111" s="127"/>
      <c r="E111" s="128"/>
      <c r="F111" s="129"/>
      <c r="G111" s="230"/>
    </row>
    <row r="112" spans="1:7" ht="18">
      <c r="A112" s="121"/>
      <c r="B112" s="123" t="s">
        <v>256</v>
      </c>
      <c r="C112" s="127"/>
      <c r="D112" s="127"/>
      <c r="E112" s="128"/>
      <c r="F112" s="129"/>
      <c r="G112" s="230"/>
    </row>
    <row r="113" spans="1:7" ht="18">
      <c r="A113" s="121"/>
      <c r="B113" s="123"/>
      <c r="C113" s="127"/>
      <c r="D113" s="127"/>
      <c r="E113" s="128"/>
      <c r="F113" s="129"/>
      <c r="G113" s="230"/>
    </row>
    <row r="114" spans="1:7" ht="18">
      <c r="A114" s="121"/>
      <c r="B114" s="123"/>
      <c r="C114" s="127"/>
      <c r="D114" s="127"/>
      <c r="E114" s="128"/>
      <c r="F114" s="129"/>
      <c r="G114" s="230"/>
    </row>
    <row r="115" spans="1:7" ht="15.75">
      <c r="A115" s="127"/>
      <c r="B115" s="127"/>
      <c r="C115" s="127"/>
      <c r="D115" s="127"/>
      <c r="E115" s="128"/>
      <c r="F115" s="231"/>
      <c r="G115" s="232"/>
    </row>
    <row r="116" spans="2:13" ht="12.75">
      <c r="B116" s="130" t="s">
        <v>257</v>
      </c>
      <c r="C116" s="131"/>
      <c r="D116" s="132"/>
      <c r="E116" s="132"/>
      <c r="F116" s="233"/>
      <c r="G116" s="234"/>
      <c r="H116" s="132"/>
      <c r="I116" s="132"/>
      <c r="J116" s="132"/>
      <c r="K116" s="132"/>
      <c r="L116" s="132"/>
      <c r="M116" s="132"/>
    </row>
    <row r="117" spans="2:13" ht="12.75">
      <c r="B117" s="133" t="s">
        <v>258</v>
      </c>
      <c r="C117" s="134"/>
      <c r="D117" s="134"/>
      <c r="E117" s="134"/>
      <c r="F117" s="235"/>
      <c r="G117" s="236"/>
      <c r="H117" s="132"/>
      <c r="I117" s="132"/>
      <c r="J117" s="132"/>
      <c r="K117" s="132"/>
      <c r="L117" s="132"/>
      <c r="M117" s="132"/>
    </row>
    <row r="118" spans="2:13" ht="12.75">
      <c r="B118" s="135" t="s">
        <v>259</v>
      </c>
      <c r="C118" s="131"/>
      <c r="D118" s="131"/>
      <c r="E118" s="131"/>
      <c r="F118" s="237"/>
      <c r="G118" s="238"/>
      <c r="H118" s="132"/>
      <c r="I118" s="132"/>
      <c r="J118" s="132"/>
      <c r="K118" s="132"/>
      <c r="L118" s="132"/>
      <c r="M118" s="132"/>
    </row>
    <row r="119" spans="2:13" ht="12.75">
      <c r="B119" s="136" t="s">
        <v>260</v>
      </c>
      <c r="C119" s="131"/>
      <c r="D119" s="131"/>
      <c r="E119" s="131"/>
      <c r="F119" s="237"/>
      <c r="G119" s="238"/>
      <c r="H119" s="132"/>
      <c r="I119" s="132"/>
      <c r="J119" s="132"/>
      <c r="K119" s="132"/>
      <c r="L119" s="132"/>
      <c r="M119" s="132"/>
    </row>
    <row r="120" spans="2:13" ht="12.75">
      <c r="B120" s="137" t="s">
        <v>261</v>
      </c>
      <c r="C120" s="131"/>
      <c r="D120" s="131"/>
      <c r="E120" s="131"/>
      <c r="F120" s="237"/>
      <c r="G120" s="238"/>
      <c r="H120" s="132"/>
      <c r="I120" s="132"/>
      <c r="J120" s="132"/>
      <c r="K120" s="132"/>
      <c r="L120" s="132"/>
      <c r="M120" s="132"/>
    </row>
    <row r="121" spans="2:13" ht="12.75">
      <c r="B121" s="137" t="s">
        <v>262</v>
      </c>
      <c r="C121" s="131"/>
      <c r="D121" s="131"/>
      <c r="E121" s="131"/>
      <c r="F121" s="237"/>
      <c r="G121" s="238"/>
      <c r="H121" s="132"/>
      <c r="I121" s="132"/>
      <c r="J121" s="132"/>
      <c r="K121" s="132"/>
      <c r="L121" s="132"/>
      <c r="M121" s="132"/>
    </row>
    <row r="122" spans="2:13" ht="12.75">
      <c r="B122" s="137" t="s">
        <v>263</v>
      </c>
      <c r="C122" s="131"/>
      <c r="D122" s="131"/>
      <c r="E122" s="131"/>
      <c r="F122" s="237"/>
      <c r="G122" s="238"/>
      <c r="H122" s="132"/>
      <c r="I122" s="132"/>
      <c r="J122" s="132"/>
      <c r="K122" s="132"/>
      <c r="L122" s="132"/>
      <c r="M122" s="132"/>
    </row>
    <row r="123" spans="2:13" ht="12.75">
      <c r="B123" s="137" t="s">
        <v>264</v>
      </c>
      <c r="C123" s="131"/>
      <c r="D123" s="131"/>
      <c r="E123" s="131"/>
      <c r="F123" s="237"/>
      <c r="G123" s="238"/>
      <c r="H123" s="132"/>
      <c r="I123" s="132"/>
      <c r="J123" s="132"/>
      <c r="K123" s="132"/>
      <c r="L123" s="132"/>
      <c r="M123" s="132"/>
    </row>
    <row r="124" spans="2:13" ht="12.75">
      <c r="B124" s="131" t="s">
        <v>265</v>
      </c>
      <c r="C124" s="131"/>
      <c r="D124" s="131"/>
      <c r="E124" s="131"/>
      <c r="F124" s="237"/>
      <c r="G124" s="238"/>
      <c r="H124" s="132"/>
      <c r="I124" s="132"/>
      <c r="J124" s="132"/>
      <c r="K124" s="132"/>
      <c r="L124" s="132"/>
      <c r="M124" s="132"/>
    </row>
    <row r="125" spans="2:13" ht="12.75">
      <c r="B125" s="131" t="s">
        <v>266</v>
      </c>
      <c r="C125" s="138"/>
      <c r="D125" s="138"/>
      <c r="E125" s="138"/>
      <c r="F125" s="239"/>
      <c r="G125" s="240"/>
      <c r="H125" s="132"/>
      <c r="I125" s="132"/>
      <c r="J125" s="132"/>
      <c r="K125" s="132"/>
      <c r="L125" s="132"/>
      <c r="M125" s="132"/>
    </row>
    <row r="126" spans="2:13" ht="12.75">
      <c r="B126" s="139" t="s">
        <v>267</v>
      </c>
      <c r="C126" s="131"/>
      <c r="D126" s="132"/>
      <c r="E126" s="132"/>
      <c r="F126" s="233"/>
      <c r="G126" s="234"/>
      <c r="H126" s="132"/>
      <c r="I126" s="132"/>
      <c r="J126" s="132"/>
      <c r="K126" s="132"/>
      <c r="L126" s="132"/>
      <c r="M126" s="132"/>
    </row>
    <row r="127" spans="2:13" ht="12.75">
      <c r="B127" s="139" t="s">
        <v>268</v>
      </c>
      <c r="C127" s="131"/>
      <c r="D127" s="132"/>
      <c r="E127" s="132"/>
      <c r="F127" s="233"/>
      <c r="G127" s="234"/>
      <c r="H127" s="132"/>
      <c r="I127" s="132"/>
      <c r="J127" s="132"/>
      <c r="K127" s="132"/>
      <c r="L127" s="132"/>
      <c r="M127" s="132"/>
    </row>
    <row r="128" spans="2:13" ht="12.75">
      <c r="B128" s="132" t="s">
        <v>269</v>
      </c>
      <c r="C128" s="131"/>
      <c r="D128" s="132"/>
      <c r="E128" s="132"/>
      <c r="F128" s="233"/>
      <c r="G128" s="234"/>
      <c r="H128" s="132"/>
      <c r="I128" s="132"/>
      <c r="J128" s="132"/>
      <c r="K128" s="132"/>
      <c r="L128" s="132"/>
      <c r="M128" s="132"/>
    </row>
    <row r="129" spans="2:13" ht="12.75">
      <c r="B129" s="132" t="s">
        <v>270</v>
      </c>
      <c r="C129" s="131"/>
      <c r="D129" s="132"/>
      <c r="E129" s="132"/>
      <c r="F129" s="233"/>
      <c r="G129" s="234"/>
      <c r="H129" s="132"/>
      <c r="I129" s="132"/>
      <c r="J129" s="132"/>
      <c r="K129" s="132"/>
      <c r="L129" s="132"/>
      <c r="M129" s="132"/>
    </row>
    <row r="130" spans="2:13" ht="12.75">
      <c r="B130" s="132" t="s">
        <v>271</v>
      </c>
      <c r="C130" s="131"/>
      <c r="D130" s="132"/>
      <c r="E130" s="132"/>
      <c r="F130" s="233"/>
      <c r="G130" s="234"/>
      <c r="H130" s="132"/>
      <c r="I130" s="132"/>
      <c r="J130" s="132"/>
      <c r="K130" s="132"/>
      <c r="L130" s="132"/>
      <c r="M130" s="132"/>
    </row>
    <row r="131" spans="2:13" ht="12.75">
      <c r="B131" s="139" t="s">
        <v>272</v>
      </c>
      <c r="C131" s="131"/>
      <c r="D131" s="132"/>
      <c r="E131" s="132"/>
      <c r="F131" s="233"/>
      <c r="G131" s="234"/>
      <c r="H131" s="132"/>
      <c r="I131" s="132"/>
      <c r="J131" s="132"/>
      <c r="K131" s="132"/>
      <c r="L131" s="132"/>
      <c r="M131" s="132"/>
    </row>
    <row r="132" spans="2:13" ht="12.75">
      <c r="B132" s="132" t="s">
        <v>273</v>
      </c>
      <c r="C132" s="131"/>
      <c r="D132" s="132"/>
      <c r="E132" s="132"/>
      <c r="F132" s="233"/>
      <c r="G132" s="234"/>
      <c r="H132" s="132"/>
      <c r="I132" s="132"/>
      <c r="J132" s="132"/>
      <c r="K132" s="132"/>
      <c r="L132" s="132"/>
      <c r="M132" s="132"/>
    </row>
    <row r="133" spans="2:13" ht="12.75">
      <c r="B133" s="132" t="s">
        <v>274</v>
      </c>
      <c r="C133" s="131"/>
      <c r="D133" s="132"/>
      <c r="E133" s="132"/>
      <c r="F133" s="233"/>
      <c r="G133" s="234"/>
      <c r="H133" s="132"/>
      <c r="I133" s="132"/>
      <c r="J133" s="132"/>
      <c r="K133" s="132"/>
      <c r="L133" s="132"/>
      <c r="M133" s="132"/>
    </row>
    <row r="134" spans="2:13" ht="12.75">
      <c r="B134" s="132" t="s">
        <v>275</v>
      </c>
      <c r="C134" s="131"/>
      <c r="D134" s="132"/>
      <c r="E134" s="132"/>
      <c r="F134" s="233"/>
      <c r="G134" s="234"/>
      <c r="H134" s="132"/>
      <c r="I134" s="132"/>
      <c r="J134" s="132"/>
      <c r="K134" s="132"/>
      <c r="L134" s="132"/>
      <c r="M134" s="132"/>
    </row>
    <row r="135" spans="2:13" ht="12.75">
      <c r="B135" s="139" t="s">
        <v>276</v>
      </c>
      <c r="C135" s="131"/>
      <c r="D135" s="132"/>
      <c r="E135" s="132"/>
      <c r="F135" s="233"/>
      <c r="G135" s="234"/>
      <c r="H135" s="132"/>
      <c r="I135" s="132"/>
      <c r="J135" s="132"/>
      <c r="K135" s="132"/>
      <c r="L135" s="132"/>
      <c r="M135" s="132"/>
    </row>
    <row r="136" spans="2:13" ht="12.75">
      <c r="B136" s="139" t="s">
        <v>277</v>
      </c>
      <c r="C136" s="131"/>
      <c r="D136" s="132"/>
      <c r="E136" s="132"/>
      <c r="F136" s="233"/>
      <c r="G136" s="234"/>
      <c r="H136" s="132"/>
      <c r="I136" s="132"/>
      <c r="J136" s="132"/>
      <c r="K136" s="132"/>
      <c r="L136" s="132"/>
      <c r="M136" s="132"/>
    </row>
    <row r="137" spans="2:13" ht="12.75">
      <c r="B137" s="139" t="s">
        <v>387</v>
      </c>
      <c r="C137" s="131"/>
      <c r="D137" s="132"/>
      <c r="E137" s="132"/>
      <c r="F137" s="233"/>
      <c r="G137" s="234"/>
      <c r="H137" s="132"/>
      <c r="I137" s="132"/>
      <c r="J137" s="132"/>
      <c r="K137" s="132"/>
      <c r="L137" s="132"/>
      <c r="M137" s="132"/>
    </row>
    <row r="138" spans="2:13" ht="12.75">
      <c r="B138" s="132" t="s">
        <v>278</v>
      </c>
      <c r="C138" s="131"/>
      <c r="D138" s="132"/>
      <c r="E138" s="132"/>
      <c r="F138" s="233"/>
      <c r="G138" s="234"/>
      <c r="H138" s="132"/>
      <c r="I138" s="132"/>
      <c r="J138" s="132"/>
      <c r="K138" s="132"/>
      <c r="L138" s="132"/>
      <c r="M138" s="132"/>
    </row>
    <row r="139" spans="2:13" ht="12.75">
      <c r="B139" s="132" t="s">
        <v>279</v>
      </c>
      <c r="C139" s="131"/>
      <c r="D139" s="132"/>
      <c r="E139" s="132"/>
      <c r="F139" s="233"/>
      <c r="G139" s="234"/>
      <c r="H139" s="132"/>
      <c r="I139" s="132"/>
      <c r="J139" s="132"/>
      <c r="K139" s="132"/>
      <c r="L139" s="132"/>
      <c r="M139" s="132"/>
    </row>
    <row r="140" spans="2:13" ht="12.75">
      <c r="B140" s="132" t="s">
        <v>280</v>
      </c>
      <c r="C140" s="131"/>
      <c r="D140" s="132"/>
      <c r="E140" s="132"/>
      <c r="F140" s="233"/>
      <c r="G140" s="234"/>
      <c r="H140" s="132"/>
      <c r="I140" s="132"/>
      <c r="J140" s="132"/>
      <c r="K140" s="132"/>
      <c r="L140" s="132"/>
      <c r="M140" s="132"/>
    </row>
    <row r="141" spans="2:13" ht="12.75">
      <c r="B141" s="140" t="s">
        <v>281</v>
      </c>
      <c r="C141" s="131"/>
      <c r="D141" s="132"/>
      <c r="E141" s="132"/>
      <c r="F141" s="233"/>
      <c r="G141" s="234"/>
      <c r="H141" s="132"/>
      <c r="I141" s="132"/>
      <c r="J141" s="132"/>
      <c r="K141" s="132"/>
      <c r="L141" s="132"/>
      <c r="M141" s="132"/>
    </row>
    <row r="142" spans="2:13" ht="12.75">
      <c r="B142" s="139" t="s">
        <v>388</v>
      </c>
      <c r="C142" s="131"/>
      <c r="D142" s="132"/>
      <c r="E142" s="132"/>
      <c r="F142" s="233"/>
      <c r="G142" s="234"/>
      <c r="H142" s="132"/>
      <c r="I142" s="132"/>
      <c r="J142" s="132"/>
      <c r="K142" s="132"/>
      <c r="L142" s="132"/>
      <c r="M142" s="132"/>
    </row>
    <row r="143" spans="2:13" ht="12.75">
      <c r="B143" s="139" t="s">
        <v>389</v>
      </c>
      <c r="C143" s="131"/>
      <c r="D143" s="132"/>
      <c r="E143" s="132"/>
      <c r="F143" s="233"/>
      <c r="G143" s="234"/>
      <c r="H143" s="132"/>
      <c r="I143" s="132"/>
      <c r="J143" s="132"/>
      <c r="K143" s="132"/>
      <c r="L143" s="132"/>
      <c r="M143" s="132"/>
    </row>
    <row r="144" spans="2:13" ht="12.75">
      <c r="B144" s="139" t="s">
        <v>390</v>
      </c>
      <c r="C144" s="131"/>
      <c r="D144" s="132"/>
      <c r="E144" s="132"/>
      <c r="F144" s="233"/>
      <c r="G144" s="234"/>
      <c r="H144" s="132"/>
      <c r="I144" s="132"/>
      <c r="J144" s="132"/>
      <c r="K144" s="132"/>
      <c r="L144" s="132"/>
      <c r="M144" s="132"/>
    </row>
    <row r="145" spans="2:13" ht="12.75">
      <c r="B145" s="132" t="s">
        <v>391</v>
      </c>
      <c r="C145" s="131"/>
      <c r="D145" s="132"/>
      <c r="E145" s="132"/>
      <c r="F145" s="233"/>
      <c r="G145" s="234"/>
      <c r="H145" s="132"/>
      <c r="I145" s="132"/>
      <c r="J145" s="132"/>
      <c r="K145" s="132"/>
      <c r="L145" s="132"/>
      <c r="M145" s="132"/>
    </row>
    <row r="146" ht="12.75">
      <c r="B146" s="132" t="s">
        <v>392</v>
      </c>
    </row>
  </sheetData>
  <sheetProtection/>
  <mergeCells count="15">
    <mergeCell ref="C11:C20"/>
    <mergeCell ref="C101:C108"/>
    <mergeCell ref="A109:D109"/>
    <mergeCell ref="C2:D2"/>
    <mergeCell ref="C83:C86"/>
    <mergeCell ref="C87:C88"/>
    <mergeCell ref="C89:C90"/>
    <mergeCell ref="C91:C92"/>
    <mergeCell ref="C93:C94"/>
    <mergeCell ref="C95:C96"/>
    <mergeCell ref="C80:C81"/>
    <mergeCell ref="C21:C50"/>
    <mergeCell ref="C51:C79"/>
    <mergeCell ref="C97:C98"/>
    <mergeCell ref="C99:C100"/>
  </mergeCells>
  <conditionalFormatting sqref="F9:F99">
    <cfRule type="expression" priority="1" dxfId="1" stopIfTrue="1">
      <formula>LEN(TRIM(OFERTA!F9))=0</formula>
    </cfRule>
    <cfRule type="cellIs" priority="2" dxfId="0" operator="equal" stopIfTrue="1">
      <formula>"""#"""</formula>
    </cfRule>
  </conditionalFormatting>
  <dataValidations count="1">
    <dataValidation type="custom" allowBlank="1" showInputMessage="1" showErrorMessage="1" errorTitle="Atenție !!!" error="Nu se acceptă decât valori întregi, sau caracterul #, la serviciile care NU se propun la contractare." sqref="F9:F99">
      <formula1>AND(OFERTA!F9=INT(OFERTA!F9),OFERTA!F9&gt;=0)</formula1>
    </dataValidation>
  </dataValidations>
  <printOptions horizontalCentered="1"/>
  <pageMargins left="0.19" right="0.09" top="0.62" bottom="0.29" header="0.21" footer="0.16"/>
  <pageSetup fitToHeight="3" fitToWidth="1" horizontalDpi="600" verticalDpi="600" orientation="portrait" paperSize="9" scale="73"/>
  <headerFooter alignWithMargins="0">
    <oddHeader>&amp;C&amp;"Arial,Bold"&amp;12&amp;UFISA  ANALIZE DE LABORATOR 
-&amp;A-</oddHeader>
    <oddFooter>&amp;Cpagina &amp;N /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User</cp:lastModifiedBy>
  <cp:lastPrinted>2017-03-04T10:51:58Z</cp:lastPrinted>
  <dcterms:created xsi:type="dcterms:W3CDTF">2007-01-25T09:23:25Z</dcterms:created>
  <dcterms:modified xsi:type="dcterms:W3CDTF">2017-03-08T12:25:11Z</dcterms:modified>
  <cp:category/>
  <cp:version/>
  <cp:contentType/>
  <cp:contentStatus/>
</cp:coreProperties>
</file>